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chartsheets/sheet2.xml" ContentType="application/vnd.openxmlformats-officedocument.spreadsheetml.chart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chartsheets/sheet3.xml" ContentType="application/vnd.openxmlformats-officedocument.spreadsheetml.chart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140001640\Documents\BK_NEZMAR\Statistiky\"/>
    </mc:Choice>
  </mc:AlternateContent>
  <bookViews>
    <workbookView xWindow="-15" yWindow="3900" windowWidth="15420" windowHeight="3825"/>
  </bookViews>
  <sheets>
    <sheet name="Úvod" sheetId="21" r:id="rId1"/>
    <sheet name="Počet etap" sheetId="22" r:id="rId2"/>
    <sheet name="Počet km" sheetId="3" r:id="rId3"/>
    <sheet name="Graf počtu km " sheetId="29" r:id="rId4"/>
    <sheet name="Nastoupané m celkem" sheetId="32" r:id="rId5"/>
    <sheet name="Nejvíce m v etapě" sheetId="33" r:id="rId6"/>
    <sheet name="Teploty" sheetId="24" r:id="rId7"/>
    <sheet name="Počet jezdců" sheetId="4" r:id="rId8"/>
    <sheet name="Průměrný počet jezdců v etapě" sheetId="14" r:id="rId9"/>
    <sheet name="Průměrný počet v etapě graf" sheetId="15" r:id="rId10"/>
    <sheet name="Počet jezdců nad 50%" sheetId="20" r:id="rId11"/>
    <sheet name="Počet 1000" sheetId="31" r:id="rId12"/>
    <sheet name="&quot;1000&quot;" sheetId="30" r:id="rId13"/>
    <sheet name="Rychlostní průměr" sheetId="9" r:id="rId14"/>
    <sheet name="Trackmakers" sheetId="12" r:id="rId15"/>
    <sheet name="Historie účasti" sheetId="25" r:id="rId16"/>
    <sheet name="Graf historie" sheetId="27" r:id="rId17"/>
    <sheet name="Vítězové Ceny nej pilníka" sheetId="19" r:id="rId18"/>
  </sheets>
  <externalReferences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12" hidden="1">'"1000"'!$A$4:$S$4</definedName>
    <definedName name="_xlnm._FilterDatabase" localSheetId="15" hidden="1">'Historie účasti'!$A$2:$S$194</definedName>
    <definedName name="_xlnm._FilterDatabase" localSheetId="14" hidden="1">Trackmakers!$A$2:$Z$2</definedName>
  </definedNames>
  <calcPr calcId="152511" calcMode="autoNoTable" iterate="1" calcOnSave="0"/>
</workbook>
</file>

<file path=xl/calcChain.xml><?xml version="1.0" encoding="utf-8"?>
<calcChain xmlns="http://schemas.openxmlformats.org/spreadsheetml/2006/main">
  <c r="S68" i="25" l="1"/>
  <c r="S191" i="25"/>
  <c r="S192" i="25"/>
  <c r="S193" i="25"/>
  <c r="S194" i="25"/>
  <c r="S44" i="25"/>
  <c r="S190" i="25"/>
  <c r="S189" i="25"/>
  <c r="S188" i="25"/>
  <c r="S174" i="25"/>
  <c r="S173" i="25"/>
  <c r="S172" i="25"/>
  <c r="S171" i="25"/>
  <c r="S156" i="25"/>
  <c r="S155" i="25"/>
  <c r="S154" i="25"/>
  <c r="S153" i="25"/>
  <c r="S152" i="25"/>
  <c r="S151" i="25"/>
  <c r="S150" i="25"/>
  <c r="S149" i="25"/>
  <c r="S148" i="25"/>
  <c r="S147" i="25"/>
  <c r="S146" i="25"/>
  <c r="S145" i="25"/>
  <c r="S144" i="25"/>
  <c r="S143" i="25"/>
  <c r="S142" i="25"/>
  <c r="S141" i="25"/>
  <c r="S140" i="25"/>
  <c r="S139" i="25"/>
  <c r="S138" i="25"/>
  <c r="S137" i="25"/>
  <c r="S136" i="25"/>
  <c r="S135" i="25"/>
  <c r="S134" i="25"/>
  <c r="S133" i="25"/>
  <c r="S132" i="25"/>
  <c r="S131" i="25"/>
  <c r="S130" i="25"/>
  <c r="S129" i="25"/>
  <c r="S128" i="25"/>
  <c r="S127" i="25"/>
  <c r="S126" i="25"/>
  <c r="S125" i="25"/>
  <c r="S124" i="25"/>
  <c r="S123" i="25"/>
  <c r="S122" i="25"/>
  <c r="S121" i="25"/>
  <c r="S120" i="25"/>
  <c r="S119" i="25"/>
  <c r="S118" i="25"/>
  <c r="S117" i="25"/>
  <c r="S116" i="25"/>
  <c r="S57" i="25"/>
  <c r="S101" i="25"/>
  <c r="S97" i="25"/>
  <c r="S96" i="25"/>
  <c r="S115" i="25"/>
  <c r="S114" i="25"/>
  <c r="S113" i="25"/>
  <c r="S112" i="25"/>
  <c r="S111" i="25"/>
  <c r="S110" i="25"/>
  <c r="S109" i="25"/>
  <c r="S108" i="25"/>
  <c r="S107" i="25"/>
  <c r="S106" i="25"/>
  <c r="S105" i="25"/>
  <c r="S104" i="25"/>
  <c r="S103" i="25"/>
  <c r="S102" i="25"/>
  <c r="S91" i="25"/>
  <c r="S78" i="25"/>
  <c r="S86" i="25"/>
  <c r="S85" i="25"/>
  <c r="S84" i="25"/>
  <c r="S59" i="25"/>
  <c r="S75" i="25"/>
  <c r="S74" i="25"/>
  <c r="S45" i="25"/>
  <c r="S70" i="25"/>
  <c r="S51" i="25"/>
  <c r="S58" i="25"/>
  <c r="S69" i="25"/>
  <c r="S65" i="25"/>
  <c r="S63" i="25"/>
  <c r="S62" i="25"/>
  <c r="S61" i="25"/>
  <c r="S53" i="25"/>
  <c r="S42" i="25"/>
  <c r="S13" i="25"/>
  <c r="S12" i="25"/>
  <c r="S15" i="12"/>
  <c r="S20" i="12"/>
  <c r="S21" i="12"/>
  <c r="S22" i="12"/>
  <c r="S23" i="12"/>
  <c r="S19" i="12"/>
  <c r="S25" i="12"/>
  <c r="S26" i="30"/>
  <c r="S12" i="30"/>
  <c r="S19" i="30"/>
  <c r="S20" i="30"/>
  <c r="S23" i="30"/>
  <c r="S24" i="30"/>
  <c r="S25" i="30"/>
  <c r="S22" i="30"/>
  <c r="D20" i="31"/>
  <c r="F19" i="20"/>
  <c r="I4" i="14"/>
  <c r="G20" i="14"/>
  <c r="C42" i="3"/>
  <c r="C21" i="3" l="1"/>
  <c r="D20" i="3"/>
  <c r="C41" i="3" l="1"/>
  <c r="D41" i="3" s="1"/>
  <c r="L4" i="24"/>
  <c r="R4" i="22" l="1"/>
  <c r="G17" i="19"/>
  <c r="G22" i="19"/>
  <c r="E22" i="19"/>
  <c r="H22" i="19" s="1"/>
  <c r="P4" i="9"/>
  <c r="Q9" i="30"/>
  <c r="Q21" i="30"/>
  <c r="S21" i="30" s="1"/>
  <c r="Q17" i="30"/>
  <c r="S17" i="30" s="1"/>
  <c r="Q18" i="30"/>
  <c r="Q16" i="30"/>
  <c r="Q14" i="30"/>
  <c r="Q13" i="30"/>
  <c r="Q10" i="30"/>
  <c r="Q8" i="30"/>
  <c r="Q6" i="30"/>
  <c r="Q5" i="30"/>
  <c r="D19" i="31"/>
  <c r="F18" i="20"/>
  <c r="C17" i="20"/>
  <c r="F17" i="20"/>
  <c r="F19" i="14"/>
  <c r="G19" i="14" s="1"/>
  <c r="L5" i="24"/>
  <c r="L3" i="24"/>
  <c r="G6" i="32"/>
  <c r="C19" i="3"/>
  <c r="D18" i="31"/>
  <c r="H9" i="33"/>
  <c r="G5" i="32"/>
  <c r="P18" i="30"/>
  <c r="S18" i="30" s="1"/>
  <c r="P14" i="30"/>
  <c r="P13" i="30"/>
  <c r="P15" i="30"/>
  <c r="S15" i="30" s="1"/>
  <c r="P11" i="30"/>
  <c r="P10" i="30"/>
  <c r="P9" i="30"/>
  <c r="S9" i="30" s="1"/>
  <c r="P8" i="30"/>
  <c r="S8" i="30" s="1"/>
  <c r="P7" i="30"/>
  <c r="S7" i="30" s="1"/>
  <c r="O10" i="30"/>
  <c r="S10" i="30" s="1"/>
  <c r="O11" i="30"/>
  <c r="S11" i="30" s="1"/>
  <c r="O16" i="30"/>
  <c r="S16" i="30" s="1"/>
  <c r="O13" i="30"/>
  <c r="O14" i="30"/>
  <c r="P6" i="30"/>
  <c r="S6" i="30" s="1"/>
  <c r="P5" i="30"/>
  <c r="P10" i="12"/>
  <c r="S10" i="12" s="1"/>
  <c r="P9" i="12"/>
  <c r="P7" i="12"/>
  <c r="P6" i="12"/>
  <c r="P5" i="12"/>
  <c r="P3" i="12"/>
  <c r="P100" i="25"/>
  <c r="S100" i="25" s="1"/>
  <c r="P187" i="25"/>
  <c r="S187" i="25" s="1"/>
  <c r="P186" i="25"/>
  <c r="S186" i="25" s="1"/>
  <c r="P185" i="25"/>
  <c r="S185" i="25" s="1"/>
  <c r="P184" i="25"/>
  <c r="S184" i="25" s="1"/>
  <c r="P183" i="25"/>
  <c r="S183" i="25" s="1"/>
  <c r="P90" i="25"/>
  <c r="S90" i="25" s="1"/>
  <c r="P89" i="25"/>
  <c r="S89" i="25" s="1"/>
  <c r="P39" i="25"/>
  <c r="S39" i="25" s="1"/>
  <c r="P41" i="25"/>
  <c r="P79" i="25"/>
  <c r="P67" i="25"/>
  <c r="P26" i="25"/>
  <c r="P55" i="25"/>
  <c r="P38" i="25"/>
  <c r="P34" i="25"/>
  <c r="P37" i="25"/>
  <c r="P36" i="25"/>
  <c r="P30" i="25"/>
  <c r="P32" i="25"/>
  <c r="P35" i="25"/>
  <c r="P27" i="25"/>
  <c r="P29" i="25"/>
  <c r="P28" i="25"/>
  <c r="P17" i="25"/>
  <c r="P16" i="25"/>
  <c r="P15" i="25"/>
  <c r="P20" i="25"/>
  <c r="P19" i="25"/>
  <c r="P22" i="25"/>
  <c r="P23" i="25"/>
  <c r="P14" i="25"/>
  <c r="P21" i="25"/>
  <c r="P11" i="25"/>
  <c r="P8" i="25"/>
  <c r="P7" i="25"/>
  <c r="P6" i="25"/>
  <c r="P3" i="25"/>
  <c r="H21" i="19"/>
  <c r="C18" i="3"/>
  <c r="C39" i="3" s="1"/>
  <c r="D39" i="3" s="1"/>
  <c r="C3" i="24"/>
  <c r="E17" i="19"/>
  <c r="H17" i="19"/>
  <c r="F13" i="14"/>
  <c r="G14" i="14"/>
  <c r="F3" i="24"/>
  <c r="E20" i="19"/>
  <c r="H20" i="19"/>
  <c r="O182" i="25"/>
  <c r="S182" i="25" s="1"/>
  <c r="O180" i="25"/>
  <c r="S180" i="25" s="1"/>
  <c r="O181" i="25"/>
  <c r="S181" i="25" s="1"/>
  <c r="O179" i="25"/>
  <c r="S179" i="25" s="1"/>
  <c r="O178" i="25"/>
  <c r="S178" i="25" s="1"/>
  <c r="O177" i="25"/>
  <c r="S177" i="25" s="1"/>
  <c r="O176" i="25"/>
  <c r="S176" i="25" s="1"/>
  <c r="O175" i="25"/>
  <c r="S175" i="25" s="1"/>
  <c r="O99" i="25"/>
  <c r="S99" i="25" s="1"/>
  <c r="O98" i="25"/>
  <c r="S98" i="25" s="1"/>
  <c r="O87" i="25"/>
  <c r="S87" i="25" s="1"/>
  <c r="O26" i="25"/>
  <c r="O41" i="25"/>
  <c r="O72" i="25"/>
  <c r="O56" i="25"/>
  <c r="O66" i="25"/>
  <c r="O55" i="25"/>
  <c r="O64" i="25"/>
  <c r="O34" i="25"/>
  <c r="O50" i="25"/>
  <c r="O38" i="25"/>
  <c r="O37" i="25"/>
  <c r="O43" i="25"/>
  <c r="O30" i="25"/>
  <c r="O32" i="25"/>
  <c r="O35" i="25"/>
  <c r="O16" i="25"/>
  <c r="O15" i="25"/>
  <c r="O17" i="25"/>
  <c r="O27" i="25"/>
  <c r="O29" i="25"/>
  <c r="O28" i="25"/>
  <c r="O20" i="25"/>
  <c r="O19" i="25"/>
  <c r="O14" i="25"/>
  <c r="O23" i="25"/>
  <c r="O22" i="25"/>
  <c r="O21" i="25"/>
  <c r="O11" i="25"/>
  <c r="O8" i="25"/>
  <c r="O7" i="25"/>
  <c r="O6" i="25"/>
  <c r="O3" i="25"/>
  <c r="N4" i="9"/>
  <c r="O5" i="30"/>
  <c r="C16" i="20"/>
  <c r="F16" i="20"/>
  <c r="F17" i="14"/>
  <c r="G18" i="14"/>
  <c r="J5" i="24"/>
  <c r="J4" i="24"/>
  <c r="J3" i="24"/>
  <c r="C17" i="3"/>
  <c r="D17" i="3"/>
  <c r="D16" i="31"/>
  <c r="D15" i="31"/>
  <c r="D14" i="31"/>
  <c r="D13" i="31"/>
  <c r="D12" i="31"/>
  <c r="D11" i="31"/>
  <c r="D10" i="31"/>
  <c r="D9" i="31"/>
  <c r="D6" i="31"/>
  <c r="F16" i="14"/>
  <c r="G16" i="14"/>
  <c r="E19" i="19"/>
  <c r="H19" i="19"/>
  <c r="G19" i="19"/>
  <c r="M4" i="9"/>
  <c r="F15" i="20"/>
  <c r="I5" i="24"/>
  <c r="I4" i="24"/>
  <c r="I3" i="24"/>
  <c r="C16" i="3"/>
  <c r="C37" i="3" s="1"/>
  <c r="D37" i="3" s="1"/>
  <c r="M4" i="22"/>
  <c r="H14" i="19"/>
  <c r="F18" i="19"/>
  <c r="E18" i="19"/>
  <c r="B170" i="25"/>
  <c r="M56" i="25"/>
  <c r="M170" i="25"/>
  <c r="S170" i="25" s="1"/>
  <c r="M169" i="25"/>
  <c r="S169" i="25" s="1"/>
  <c r="B169" i="25"/>
  <c r="M168" i="25"/>
  <c r="S168" i="25" s="1"/>
  <c r="B168" i="25"/>
  <c r="M167" i="25"/>
  <c r="S167" i="25" s="1"/>
  <c r="B167" i="25"/>
  <c r="M82" i="25"/>
  <c r="S82" i="25" s="1"/>
  <c r="B82" i="25"/>
  <c r="M166" i="25"/>
  <c r="S166" i="25" s="1"/>
  <c r="B166" i="25"/>
  <c r="M95" i="25"/>
  <c r="S95" i="25" s="1"/>
  <c r="B95" i="25"/>
  <c r="M94" i="25"/>
  <c r="S94" i="25" s="1"/>
  <c r="B94" i="25"/>
  <c r="M93" i="25"/>
  <c r="S93" i="25" s="1"/>
  <c r="B93" i="25"/>
  <c r="M73" i="25"/>
  <c r="S73" i="25" s="1"/>
  <c r="B73" i="25"/>
  <c r="M37" i="25"/>
  <c r="M50" i="25"/>
  <c r="S50" i="25" s="1"/>
  <c r="B50" i="25"/>
  <c r="M71" i="25"/>
  <c r="S71" i="25" s="1"/>
  <c r="B71" i="25"/>
  <c r="M16" i="25"/>
  <c r="B16" i="25"/>
  <c r="M17" i="25"/>
  <c r="B17" i="25"/>
  <c r="M79" i="25"/>
  <c r="S79" i="25" s="1"/>
  <c r="M92" i="25"/>
  <c r="S92" i="25" s="1"/>
  <c r="M38" i="25"/>
  <c r="M81" i="25"/>
  <c r="S81" i="25" s="1"/>
  <c r="M72" i="25"/>
  <c r="M83" i="25"/>
  <c r="S83" i="25" s="1"/>
  <c r="M34" i="25"/>
  <c r="M67" i="25"/>
  <c r="M55" i="25"/>
  <c r="M77" i="25"/>
  <c r="S77" i="25" s="1"/>
  <c r="M76" i="25"/>
  <c r="M30" i="25"/>
  <c r="M54" i="25"/>
  <c r="M64" i="25"/>
  <c r="M49" i="25"/>
  <c r="M47" i="25"/>
  <c r="M46" i="25"/>
  <c r="M25" i="25"/>
  <c r="M35" i="25"/>
  <c r="M32" i="25"/>
  <c r="M36" i="25"/>
  <c r="M15" i="25"/>
  <c r="M20" i="25"/>
  <c r="M14" i="25"/>
  <c r="M27" i="25"/>
  <c r="M28" i="25"/>
  <c r="M19" i="25"/>
  <c r="M29" i="25"/>
  <c r="M23" i="25"/>
  <c r="M11" i="25"/>
  <c r="M21" i="25"/>
  <c r="M22" i="25"/>
  <c r="M24" i="25"/>
  <c r="M18" i="25"/>
  <c r="M8" i="25"/>
  <c r="M7" i="25"/>
  <c r="M10" i="25"/>
  <c r="M6" i="25"/>
  <c r="M4" i="25"/>
  <c r="M5" i="25"/>
  <c r="M3" i="25"/>
  <c r="G15" i="14"/>
  <c r="F14" i="20"/>
  <c r="D36" i="3"/>
  <c r="L4" i="22"/>
  <c r="L66" i="25"/>
  <c r="L49" i="25"/>
  <c r="S49" i="25" s="1"/>
  <c r="L88" i="25"/>
  <c r="S88" i="25" s="1"/>
  <c r="L165" i="25"/>
  <c r="S165" i="25" s="1"/>
  <c r="L164" i="25"/>
  <c r="S164" i="25" s="1"/>
  <c r="L64" i="25"/>
  <c r="L162" i="25"/>
  <c r="S162" i="25" s="1"/>
  <c r="L163" i="25"/>
  <c r="S163" i="25" s="1"/>
  <c r="L29" i="25"/>
  <c r="L36" i="25"/>
  <c r="L67" i="25"/>
  <c r="S67" i="25" s="1"/>
  <c r="L76" i="25"/>
  <c r="S76" i="25" s="1"/>
  <c r="L47" i="25"/>
  <c r="L161" i="25"/>
  <c r="S161" i="25" s="1"/>
  <c r="L160" i="25"/>
  <c r="S160" i="25" s="1"/>
  <c r="L31" i="25"/>
  <c r="L159" i="25"/>
  <c r="S159" i="25" s="1"/>
  <c r="L158" i="25"/>
  <c r="S158" i="25" s="1"/>
  <c r="L157" i="25"/>
  <c r="S157" i="25" s="1"/>
  <c r="L34" i="25"/>
  <c r="S34" i="25" s="1"/>
  <c r="L43" i="25"/>
  <c r="L55" i="25"/>
  <c r="L40" i="25"/>
  <c r="S40" i="25" s="1"/>
  <c r="L54" i="25"/>
  <c r="S54" i="25" s="1"/>
  <c r="L32" i="25"/>
  <c r="L28" i="25"/>
  <c r="L27" i="25"/>
  <c r="L46" i="25"/>
  <c r="S46" i="25" s="1"/>
  <c r="L30" i="25"/>
  <c r="L20" i="25"/>
  <c r="L35" i="25"/>
  <c r="L19" i="25"/>
  <c r="L23" i="25"/>
  <c r="L25" i="25"/>
  <c r="L18" i="25"/>
  <c r="L14" i="25"/>
  <c r="S14" i="25" s="1"/>
  <c r="L10" i="25"/>
  <c r="L5" i="25"/>
  <c r="L11" i="25"/>
  <c r="L6" i="25"/>
  <c r="L15" i="25"/>
  <c r="L9" i="25"/>
  <c r="S9" i="25" s="1"/>
  <c r="L7" i="25"/>
  <c r="L8" i="25"/>
  <c r="S8" i="25" s="1"/>
  <c r="L4" i="25"/>
  <c r="L3" i="25"/>
  <c r="L21" i="25"/>
  <c r="F10" i="14"/>
  <c r="G11" i="14"/>
  <c r="F4" i="9"/>
  <c r="F9" i="14"/>
  <c r="G10" i="14"/>
  <c r="D12" i="19"/>
  <c r="B4" i="24"/>
  <c r="F8" i="14"/>
  <c r="G9" i="14"/>
  <c r="F7" i="14"/>
  <c r="F5" i="20"/>
  <c r="F8" i="20"/>
  <c r="F9" i="20"/>
  <c r="F10" i="20"/>
  <c r="F11" i="20"/>
  <c r="F12" i="20"/>
  <c r="F13" i="20"/>
  <c r="F5" i="14"/>
  <c r="F6" i="14"/>
  <c r="G6" i="14"/>
  <c r="H8" i="19"/>
  <c r="G12" i="14"/>
  <c r="C5" i="3"/>
  <c r="C27" i="3" s="1"/>
  <c r="D27" i="3" s="1"/>
  <c r="C6" i="3"/>
  <c r="C7" i="3"/>
  <c r="C28" i="3" s="1"/>
  <c r="D28" i="3" s="1"/>
  <c r="C8" i="3"/>
  <c r="C9" i="3"/>
  <c r="C31" i="3" s="1"/>
  <c r="D31" i="3" s="1"/>
  <c r="C10" i="3"/>
  <c r="C13" i="3"/>
  <c r="C35" i="3" s="1"/>
  <c r="D35" i="3" s="1"/>
  <c r="F4" i="22"/>
  <c r="I4" i="22"/>
  <c r="E80" i="25"/>
  <c r="S80" i="25" s="1"/>
  <c r="E60" i="25"/>
  <c r="S60" i="25" s="1"/>
  <c r="E52" i="25"/>
  <c r="S52" i="25" s="1"/>
  <c r="D43" i="25"/>
  <c r="E43" i="25"/>
  <c r="E48" i="25"/>
  <c r="S48" i="25" s="1"/>
  <c r="D29" i="25"/>
  <c r="E29" i="25"/>
  <c r="D33" i="25"/>
  <c r="E33" i="25"/>
  <c r="D31" i="25"/>
  <c r="E31" i="25"/>
  <c r="D18" i="25"/>
  <c r="E18" i="25"/>
  <c r="E22" i="25"/>
  <c r="D24" i="25"/>
  <c r="E24" i="25"/>
  <c r="D7" i="25"/>
  <c r="E7" i="25"/>
  <c r="D10" i="25"/>
  <c r="E10" i="25"/>
  <c r="D6" i="25"/>
  <c r="E6" i="25"/>
  <c r="D4" i="25"/>
  <c r="E4" i="25"/>
  <c r="D3" i="25"/>
  <c r="E3" i="25"/>
  <c r="D5" i="25"/>
  <c r="K26" i="12"/>
  <c r="S26" i="12" s="1"/>
  <c r="K5" i="12"/>
  <c r="S5" i="12" s="1"/>
  <c r="K24" i="12"/>
  <c r="S24" i="12" s="1"/>
  <c r="C18" i="12"/>
  <c r="S18" i="12" s="1"/>
  <c r="K7" i="12"/>
  <c r="K12" i="12"/>
  <c r="S12" i="12" s="1"/>
  <c r="K8" i="12"/>
  <c r="C6" i="12"/>
  <c r="D6" i="12"/>
  <c r="E6" i="12"/>
  <c r="F6" i="12"/>
  <c r="K3" i="12"/>
  <c r="S3" i="12" s="1"/>
  <c r="K4" i="12"/>
  <c r="E16" i="19"/>
  <c r="H16" i="19"/>
  <c r="J4" i="9"/>
  <c r="F5" i="24"/>
  <c r="F4" i="24"/>
  <c r="H10" i="19"/>
  <c r="H11" i="19"/>
  <c r="H12" i="19"/>
  <c r="H13" i="19"/>
  <c r="H15" i="19"/>
  <c r="G15" i="19"/>
  <c r="C4" i="12"/>
  <c r="D4" i="12"/>
  <c r="E4" i="12"/>
  <c r="F4" i="12"/>
  <c r="I4" i="9"/>
  <c r="E5" i="24"/>
  <c r="C33" i="3"/>
  <c r="D33" i="3" s="1"/>
  <c r="B5" i="24"/>
  <c r="B3" i="24"/>
  <c r="C5" i="24"/>
  <c r="C4" i="24"/>
  <c r="D5" i="24"/>
  <c r="D4" i="24"/>
  <c r="D3" i="24"/>
  <c r="G14" i="19"/>
  <c r="C11" i="12"/>
  <c r="D11" i="12"/>
  <c r="E11" i="12"/>
  <c r="F11" i="12"/>
  <c r="C8" i="12"/>
  <c r="D8" i="12"/>
  <c r="E8" i="12"/>
  <c r="F8" i="12"/>
  <c r="D13" i="12"/>
  <c r="E13" i="12"/>
  <c r="F13" i="12"/>
  <c r="C14" i="12"/>
  <c r="S14" i="12" s="1"/>
  <c r="D14" i="12"/>
  <c r="C16" i="12"/>
  <c r="D16" i="12"/>
  <c r="D9" i="12"/>
  <c r="S9" i="12" s="1"/>
  <c r="C17" i="12"/>
  <c r="S17" i="12" s="1"/>
  <c r="D17" i="12"/>
  <c r="G4" i="9"/>
  <c r="G13" i="19"/>
  <c r="D6" i="20"/>
  <c r="D4" i="20"/>
  <c r="D7" i="20"/>
  <c r="C7" i="20"/>
  <c r="F7" i="20"/>
  <c r="D8" i="31"/>
  <c r="C6" i="20"/>
  <c r="F6" i="20"/>
  <c r="D5" i="20"/>
  <c r="C4" i="20"/>
  <c r="D5" i="31"/>
  <c r="F12" i="19"/>
  <c r="G12" i="19"/>
  <c r="E12" i="19"/>
  <c r="E4" i="9"/>
  <c r="C4" i="9"/>
  <c r="B4" i="9"/>
  <c r="D4" i="9"/>
  <c r="C32" i="3"/>
  <c r="D32" i="3" s="1"/>
  <c r="D17" i="31"/>
  <c r="F4" i="20"/>
  <c r="D7" i="31"/>
  <c r="G7" i="14"/>
  <c r="H18" i="19"/>
  <c r="G17" i="14"/>
  <c r="C38" i="3"/>
  <c r="D38" i="3" s="1"/>
  <c r="G18" i="19"/>
  <c r="G13" i="14"/>
  <c r="G8" i="14"/>
  <c r="S56" i="25" l="1"/>
  <c r="S22" i="25"/>
  <c r="S31" i="25"/>
  <c r="S29" i="25"/>
  <c r="S15" i="25"/>
  <c r="S23" i="25"/>
  <c r="S30" i="25"/>
  <c r="S32" i="25"/>
  <c r="S47" i="25"/>
  <c r="S66" i="25"/>
  <c r="S3" i="25"/>
  <c r="S6" i="25"/>
  <c r="S7" i="25"/>
  <c r="S19" i="25"/>
  <c r="S72" i="25"/>
  <c r="S16" i="25"/>
  <c r="S41" i="25"/>
  <c r="S18" i="25"/>
  <c r="S33" i="25"/>
  <c r="S21" i="25"/>
  <c r="S11" i="25"/>
  <c r="S35" i="25"/>
  <c r="S27" i="25"/>
  <c r="S37" i="25"/>
  <c r="S26" i="25"/>
  <c r="S5" i="25"/>
  <c r="S4" i="25"/>
  <c r="S10" i="25"/>
  <c r="S24" i="25"/>
  <c r="S43" i="25"/>
  <c r="S25" i="25"/>
  <c r="S20" i="25"/>
  <c r="S28" i="25"/>
  <c r="S55" i="25"/>
  <c r="S36" i="25"/>
  <c r="S64" i="25"/>
  <c r="S38" i="25"/>
  <c r="S17" i="25"/>
  <c r="S16" i="12"/>
  <c r="S4" i="12"/>
  <c r="S7" i="12"/>
  <c r="S13" i="12"/>
  <c r="S8" i="12"/>
  <c r="S11" i="12"/>
  <c r="S6" i="12"/>
  <c r="S14" i="30"/>
  <c r="S5" i="30"/>
  <c r="S13" i="30"/>
  <c r="C30" i="3"/>
  <c r="D30" i="3" s="1"/>
  <c r="C34" i="3"/>
  <c r="D34" i="3" s="1"/>
  <c r="C29" i="3"/>
  <c r="D29" i="3" s="1"/>
  <c r="D18" i="3"/>
  <c r="D16" i="3"/>
  <c r="D21" i="3"/>
  <c r="D19" i="3"/>
  <c r="C40" i="3"/>
  <c r="D40" i="3" s="1"/>
  <c r="D42" i="3"/>
</calcChain>
</file>

<file path=xl/sharedStrings.xml><?xml version="1.0" encoding="utf-8"?>
<sst xmlns="http://schemas.openxmlformats.org/spreadsheetml/2006/main" count="556" uniqueCount="440">
  <si>
    <t>Celkem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</si>
  <si>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</si>
  <si>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</si>
  <si>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</si>
  <si>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</si>
  <si>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</si>
  <si>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</si>
  <si>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</si>
  <si>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</si>
  <si>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</si>
  <si>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</si>
  <si>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Kocour</t>
  </si>
  <si>
    <t>Přema</t>
  </si>
  <si>
    <t>Martin</t>
  </si>
  <si>
    <t>Tomáš</t>
  </si>
  <si>
    <t>Tonda</t>
  </si>
  <si>
    <t>Standa</t>
  </si>
  <si>
    <t>Michal</t>
  </si>
  <si>
    <t>Jura</t>
  </si>
  <si>
    <t>Rossmík</t>
  </si>
  <si>
    <t>Pořadí</t>
  </si>
  <si>
    <t>Jezdec</t>
  </si>
  <si>
    <t>Rok</t>
  </si>
  <si>
    <t>Počet  jezdců</t>
  </si>
  <si>
    <t>Rychlostní průměr</t>
  </si>
  <si>
    <t>Průměr</t>
  </si>
  <si>
    <t xml:space="preserve">Počet km </t>
  </si>
  <si>
    <t>Ríša</t>
  </si>
  <si>
    <t>Průměrný počet jezdců v etapě</t>
  </si>
  <si>
    <t>CELKEM</t>
  </si>
  <si>
    <t>XXX</t>
  </si>
  <si>
    <t>Meziroční růst</t>
  </si>
  <si>
    <t>Meziroční růst v %</t>
  </si>
  <si>
    <t>Počet km ujetých  v sezoně</t>
  </si>
  <si>
    <t>Jméno</t>
  </si>
  <si>
    <t>Počet etap vítěze</t>
  </si>
  <si>
    <t>Neúčast</t>
  </si>
  <si>
    <t>Počet etap</t>
  </si>
  <si>
    <t>Poctivost</t>
  </si>
  <si>
    <t>Počet jezdců celkem</t>
  </si>
  <si>
    <t xml:space="preserve">Počet jezdců s účastí  nad  50% </t>
  </si>
  <si>
    <t>Z toho s více než  50%  účastí</t>
  </si>
  <si>
    <t>11.</t>
  </si>
  <si>
    <t>12.</t>
  </si>
  <si>
    <t xml:space="preserve"> BK NEZMAR</t>
  </si>
  <si>
    <t>Počty jezdců</t>
  </si>
  <si>
    <t>Farka</t>
  </si>
  <si>
    <t>t.j. v %</t>
  </si>
  <si>
    <t>13.</t>
  </si>
  <si>
    <t>14.</t>
  </si>
  <si>
    <t>Šemík</t>
  </si>
  <si>
    <t>Venca</t>
  </si>
  <si>
    <t>Celková průměrná teplota</t>
  </si>
  <si>
    <t xml:space="preserve"> Nejvyšší teplota</t>
  </si>
  <si>
    <t xml:space="preserve"> Nejnižší teplota</t>
  </si>
  <si>
    <t>Ondra L.</t>
  </si>
  <si>
    <t>15.</t>
  </si>
  <si>
    <t>16.</t>
  </si>
  <si>
    <t>17.</t>
  </si>
  <si>
    <t>Kosař</t>
  </si>
  <si>
    <t>Vítek</t>
  </si>
  <si>
    <t>Kory</t>
  </si>
  <si>
    <t>Ondra</t>
  </si>
  <si>
    <t>Průměr v etapě</t>
  </si>
  <si>
    <t>Větrák</t>
  </si>
  <si>
    <t>Šikl</t>
  </si>
  <si>
    <t>Koubič</t>
  </si>
  <si>
    <t>18.</t>
  </si>
  <si>
    <t>19.</t>
  </si>
  <si>
    <t>20.</t>
  </si>
  <si>
    <t>P.č.</t>
  </si>
  <si>
    <t>Přemek</t>
  </si>
  <si>
    <t>Ondra Ludvík</t>
  </si>
  <si>
    <t>Habrda</t>
  </si>
  <si>
    <t>Petr Brož</t>
  </si>
  <si>
    <t>Vláďa</t>
  </si>
  <si>
    <t>Míra Jiřička</t>
  </si>
  <si>
    <t>Honza Ludvík</t>
  </si>
  <si>
    <t>21.</t>
  </si>
  <si>
    <t>Josef Vlášek</t>
  </si>
  <si>
    <t>22.</t>
  </si>
  <si>
    <t>Radek Šebesta</t>
  </si>
  <si>
    <t>23.</t>
  </si>
  <si>
    <t>Benhák st.</t>
  </si>
  <si>
    <t>24.</t>
  </si>
  <si>
    <t>25.</t>
  </si>
  <si>
    <t>Míla</t>
  </si>
  <si>
    <t>26.</t>
  </si>
  <si>
    <t>Víčko</t>
  </si>
  <si>
    <t>27.</t>
  </si>
  <si>
    <t>28.</t>
  </si>
  <si>
    <t xml:space="preserve">Aleš </t>
  </si>
  <si>
    <t>29.</t>
  </si>
  <si>
    <t>Petr Jiřička</t>
  </si>
  <si>
    <t>30.</t>
  </si>
  <si>
    <t>Frolda</t>
  </si>
  <si>
    <t>31.</t>
  </si>
  <si>
    <t>32.</t>
  </si>
  <si>
    <t>Sudí</t>
  </si>
  <si>
    <t>33.</t>
  </si>
  <si>
    <t>34.</t>
  </si>
  <si>
    <t>Jarda Hájek</t>
  </si>
  <si>
    <t>35.</t>
  </si>
  <si>
    <t>Prochy</t>
  </si>
  <si>
    <t>36.</t>
  </si>
  <si>
    <t>houbař Radek</t>
  </si>
  <si>
    <t>37.</t>
  </si>
  <si>
    <t>38.</t>
  </si>
  <si>
    <t>Pavel Kosař</t>
  </si>
  <si>
    <t>39.</t>
  </si>
  <si>
    <t>Brodský</t>
  </si>
  <si>
    <t>40.</t>
  </si>
  <si>
    <t>Šramota</t>
  </si>
  <si>
    <t>41.</t>
  </si>
  <si>
    <t>Císler</t>
  </si>
  <si>
    <t>42.</t>
  </si>
  <si>
    <t>Klapáč</t>
  </si>
  <si>
    <t>43.</t>
  </si>
  <si>
    <t>Jan Kobes</t>
  </si>
  <si>
    <t>44.</t>
  </si>
  <si>
    <t>Zdeněk od Aleše</t>
  </si>
  <si>
    <t>45.</t>
  </si>
  <si>
    <t>Roman Medek</t>
  </si>
  <si>
    <t>46.</t>
  </si>
  <si>
    <t>Láďa Němec</t>
  </si>
  <si>
    <t>47.</t>
  </si>
  <si>
    <t>Pusťa</t>
  </si>
  <si>
    <t>48.</t>
  </si>
  <si>
    <t>Vlasta</t>
  </si>
  <si>
    <t>49.</t>
  </si>
  <si>
    <t>Tomáš Medek</t>
  </si>
  <si>
    <t>50.</t>
  </si>
  <si>
    <t>Joel</t>
  </si>
  <si>
    <t>51.</t>
  </si>
  <si>
    <t>Martin Wolf</t>
  </si>
  <si>
    <t>52.</t>
  </si>
  <si>
    <t>Jirka Švec</t>
  </si>
  <si>
    <t>53.</t>
  </si>
  <si>
    <t>Woelffl st.</t>
  </si>
  <si>
    <t>54.</t>
  </si>
  <si>
    <t>Jirka Tuček</t>
  </si>
  <si>
    <t>55.</t>
  </si>
  <si>
    <t>P.Šíma</t>
  </si>
  <si>
    <t>56.</t>
  </si>
  <si>
    <t>Eva</t>
  </si>
  <si>
    <t>57.</t>
  </si>
  <si>
    <t>Lojza</t>
  </si>
  <si>
    <t>58.</t>
  </si>
  <si>
    <t>Petr  Novotný</t>
  </si>
  <si>
    <t>59.</t>
  </si>
  <si>
    <t>60.</t>
  </si>
  <si>
    <t>Karel</t>
  </si>
  <si>
    <t>61.</t>
  </si>
  <si>
    <t>62.</t>
  </si>
  <si>
    <t>Háša</t>
  </si>
  <si>
    <t>63.</t>
  </si>
  <si>
    <t>Vymazal</t>
  </si>
  <si>
    <t>64.</t>
  </si>
  <si>
    <t>Štěpán</t>
  </si>
  <si>
    <t>65.</t>
  </si>
  <si>
    <t>66.</t>
  </si>
  <si>
    <t>Justiční stráž</t>
  </si>
  <si>
    <t>67.</t>
  </si>
  <si>
    <t>Petr Košin</t>
  </si>
  <si>
    <t>68.</t>
  </si>
  <si>
    <t>Kaká</t>
  </si>
  <si>
    <t>69.</t>
  </si>
  <si>
    <t>Radim</t>
  </si>
  <si>
    <t>70.</t>
  </si>
  <si>
    <t>Patrik</t>
  </si>
  <si>
    <t>71.</t>
  </si>
  <si>
    <t>Discovery</t>
  </si>
  <si>
    <t>72.</t>
  </si>
  <si>
    <t>Aleš II.</t>
  </si>
  <si>
    <t>73.</t>
  </si>
  <si>
    <t>Mili</t>
  </si>
  <si>
    <t>74.</t>
  </si>
  <si>
    <t>celopéro</t>
  </si>
  <si>
    <t>75.</t>
  </si>
  <si>
    <t>policajt</t>
  </si>
  <si>
    <t>76.</t>
  </si>
  <si>
    <t>Slamák</t>
  </si>
  <si>
    <t>77.</t>
  </si>
  <si>
    <t>Miloš</t>
  </si>
  <si>
    <t>78.</t>
  </si>
  <si>
    <t>Míra</t>
  </si>
  <si>
    <t>79.</t>
  </si>
  <si>
    <t>Woelffl ml.</t>
  </si>
  <si>
    <t>80.</t>
  </si>
  <si>
    <t>Chalupa</t>
  </si>
  <si>
    <t>81.</t>
  </si>
  <si>
    <t>Zeman</t>
  </si>
  <si>
    <t>82.</t>
  </si>
  <si>
    <t>Toncar</t>
  </si>
  <si>
    <t>83.</t>
  </si>
  <si>
    <t>Trešl</t>
  </si>
  <si>
    <t>84.</t>
  </si>
  <si>
    <t>Klika</t>
  </si>
  <si>
    <t>85.</t>
  </si>
  <si>
    <t>Pepa Jiřička</t>
  </si>
  <si>
    <t>86.</t>
  </si>
  <si>
    <t>Bína</t>
  </si>
  <si>
    <t>87.</t>
  </si>
  <si>
    <t>Dupal</t>
  </si>
  <si>
    <t>88.</t>
  </si>
  <si>
    <t>Benhák ml.</t>
  </si>
  <si>
    <t>89.</t>
  </si>
  <si>
    <t>Mladej</t>
  </si>
  <si>
    <t>90.</t>
  </si>
  <si>
    <t>Jerome</t>
  </si>
  <si>
    <t>91.</t>
  </si>
  <si>
    <t>Medik</t>
  </si>
  <si>
    <t>92.</t>
  </si>
  <si>
    <t>Michal I.</t>
  </si>
  <si>
    <t>93.</t>
  </si>
  <si>
    <t>Čejka</t>
  </si>
  <si>
    <t>94.</t>
  </si>
  <si>
    <t>Pavel Vácha</t>
  </si>
  <si>
    <t>95.</t>
  </si>
  <si>
    <t>Jiří Pešl</t>
  </si>
  <si>
    <t>96.</t>
  </si>
  <si>
    <t>Petr Michal</t>
  </si>
  <si>
    <t>97.</t>
  </si>
  <si>
    <t>Pavel Průcha</t>
  </si>
  <si>
    <t>98.</t>
  </si>
  <si>
    <t>Pavelek</t>
  </si>
  <si>
    <t>99.</t>
  </si>
  <si>
    <t>Dušek</t>
  </si>
  <si>
    <t>100.</t>
  </si>
  <si>
    <t>Kozák</t>
  </si>
  <si>
    <t>101.</t>
  </si>
  <si>
    <t>Noname</t>
  </si>
  <si>
    <t>102.</t>
  </si>
  <si>
    <t>Petr Černý</t>
  </si>
  <si>
    <t>103.</t>
  </si>
  <si>
    <t>104.</t>
  </si>
  <si>
    <t>Iška Václav</t>
  </si>
  <si>
    <t>105.</t>
  </si>
  <si>
    <t>Děčíňák</t>
  </si>
  <si>
    <t>106.</t>
  </si>
  <si>
    <t>Uknown</t>
  </si>
  <si>
    <t>107.</t>
  </si>
  <si>
    <t>108.</t>
  </si>
  <si>
    <t>Baťůžkář</t>
  </si>
  <si>
    <t>109.</t>
  </si>
  <si>
    <t>Farkův Ondra</t>
  </si>
  <si>
    <t>110.</t>
  </si>
  <si>
    <t>111.</t>
  </si>
  <si>
    <t>Petr Noname</t>
  </si>
  <si>
    <t>112.</t>
  </si>
  <si>
    <t>No name II</t>
  </si>
  <si>
    <t>113.</t>
  </si>
  <si>
    <t>Petr Novák</t>
  </si>
  <si>
    <t>114.</t>
  </si>
  <si>
    <t>Linhy</t>
  </si>
  <si>
    <t>115.</t>
  </si>
  <si>
    <t>Miťas</t>
  </si>
  <si>
    <t>116.</t>
  </si>
  <si>
    <t>Jana S.</t>
  </si>
  <si>
    <t>117.</t>
  </si>
  <si>
    <t>Jindra</t>
  </si>
  <si>
    <t>118.</t>
  </si>
  <si>
    <t>kámoš Aleše</t>
  </si>
  <si>
    <t>119.</t>
  </si>
  <si>
    <t>O.Míka</t>
  </si>
  <si>
    <t>120.</t>
  </si>
  <si>
    <t>121.</t>
  </si>
  <si>
    <t>Jakub</t>
  </si>
  <si>
    <t>122.</t>
  </si>
  <si>
    <t>od Jiřičky I.</t>
  </si>
  <si>
    <t>123.</t>
  </si>
  <si>
    <t>od Jiřičky II.</t>
  </si>
  <si>
    <t>124.</t>
  </si>
  <si>
    <t>manžel</t>
  </si>
  <si>
    <t>Průměr                        v etapě</t>
  </si>
  <si>
    <t>Honza</t>
  </si>
  <si>
    <t>Aleš</t>
  </si>
  <si>
    <t>Z toho nad 50%</t>
  </si>
  <si>
    <t>Vít Kořínek</t>
  </si>
  <si>
    <t>125.</t>
  </si>
  <si>
    <t>126.</t>
  </si>
  <si>
    <t>127.</t>
  </si>
  <si>
    <t>Möglich</t>
  </si>
  <si>
    <t>128.</t>
  </si>
  <si>
    <t>Petr Dvořák</t>
  </si>
  <si>
    <t>Štamba</t>
  </si>
  <si>
    <t>129.</t>
  </si>
  <si>
    <t>K.Bedníček</t>
  </si>
  <si>
    <t>130.</t>
  </si>
  <si>
    <t>Petr Dvořák II.</t>
  </si>
  <si>
    <t>131.</t>
  </si>
  <si>
    <t>132.</t>
  </si>
  <si>
    <t>Koryho kámoš</t>
  </si>
  <si>
    <t>Pivoňka</t>
  </si>
  <si>
    <t>Kulovaný</t>
  </si>
  <si>
    <t>133.</t>
  </si>
  <si>
    <t>134.</t>
  </si>
  <si>
    <t>Mirek hasič</t>
  </si>
  <si>
    <t>Jana Matlášková</t>
  </si>
  <si>
    <t>Lukáš od Standy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</si>
  <si>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</si>
  <si>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</si>
  <si>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</si>
  <si>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</si>
  <si>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</si>
  <si>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</si>
  <si>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</si>
  <si>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</si>
  <si>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</si>
  <si>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</si>
  <si>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</si>
  <si>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</si>
  <si>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</si>
  <si>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</si>
  <si>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</si>
  <si>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</si>
  <si>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Filip Toul</t>
  </si>
  <si>
    <t xml:space="preserve">        Memoriál Radka Procházky</t>
  </si>
  <si>
    <t xml:space="preserve">  </t>
  </si>
  <si>
    <t xml:space="preserve">   Ceny největšího pilníka</t>
  </si>
  <si>
    <t xml:space="preserve"> </t>
  </si>
  <si>
    <t xml:space="preserve">            Vítězové </t>
  </si>
  <si>
    <t xml:space="preserve">Poř.  </t>
  </si>
  <si>
    <t>Mareš</t>
  </si>
  <si>
    <t>Samec</t>
  </si>
  <si>
    <t>Zdeněk</t>
  </si>
  <si>
    <t>Šebi</t>
  </si>
  <si>
    <t xml:space="preserve">Honza </t>
  </si>
  <si>
    <t>151.</t>
  </si>
  <si>
    <t>Jenda</t>
  </si>
  <si>
    <t>Poříz</t>
  </si>
  <si>
    <t>152.</t>
  </si>
  <si>
    <t>153.</t>
  </si>
  <si>
    <t>Jazzy</t>
  </si>
  <si>
    <t>154.</t>
  </si>
  <si>
    <t>Pechouš</t>
  </si>
  <si>
    <t>155.</t>
  </si>
  <si>
    <t>Eda</t>
  </si>
  <si>
    <t>Marek Neubauer</t>
  </si>
  <si>
    <t>156.</t>
  </si>
  <si>
    <t>157.</t>
  </si>
  <si>
    <t>Bílý dres</t>
  </si>
  <si>
    <t>Všichni Nezmaři</t>
  </si>
  <si>
    <t>Počet "1000" za sezonu</t>
  </si>
  <si>
    <t xml:space="preserve"> "1000" neboli jezdci s více než 1000 km/ sezona</t>
  </si>
  <si>
    <t>www.bknezmar.cz</t>
  </si>
  <si>
    <t xml:space="preserve">Průměrná teplota v etapách </t>
  </si>
  <si>
    <t>Drbout</t>
  </si>
  <si>
    <t>158.</t>
  </si>
  <si>
    <t>159.</t>
  </si>
  <si>
    <t>160.</t>
  </si>
  <si>
    <t>161.</t>
  </si>
  <si>
    <t>162.</t>
  </si>
  <si>
    <t>163.</t>
  </si>
  <si>
    <t>Petr Pokorný</t>
  </si>
  <si>
    <t>Milan Pavlík</t>
  </si>
  <si>
    <r>
      <t>Medek junior</t>
    </r>
    <r>
      <rPr>
        <b/>
        <vertAlign val="superscript"/>
        <sz val="10"/>
        <color indexed="8"/>
        <rFont val="Arial CE"/>
        <family val="2"/>
        <charset val="238"/>
      </rPr>
      <t>2</t>
    </r>
  </si>
  <si>
    <t>Vlaďka</t>
  </si>
  <si>
    <t>Heppner</t>
  </si>
  <si>
    <t>Honza Kubáň</t>
  </si>
  <si>
    <t>164.</t>
  </si>
  <si>
    <t>165.</t>
  </si>
  <si>
    <t>166.</t>
  </si>
  <si>
    <t>Samíkovo kámoš</t>
  </si>
  <si>
    <t>Inženýr Ventilátor</t>
  </si>
  <si>
    <t>Magistr Ventilátor</t>
  </si>
  <si>
    <t>Wunsch</t>
  </si>
  <si>
    <t>Marek il dottore</t>
  </si>
  <si>
    <t>Jarda  volejbal</t>
  </si>
  <si>
    <t>Martin Fiala</t>
  </si>
  <si>
    <t>Mikolášek</t>
  </si>
  <si>
    <t>Sochy</t>
  </si>
  <si>
    <t>Lukáš CK</t>
  </si>
  <si>
    <t>167.</t>
  </si>
  <si>
    <t>168.</t>
  </si>
  <si>
    <t>Honza Voleský</t>
  </si>
  <si>
    <t>Přírodňák</t>
  </si>
  <si>
    <t>169.</t>
  </si>
  <si>
    <t>170.</t>
  </si>
  <si>
    <t>Jarin</t>
  </si>
  <si>
    <t>Kolban</t>
  </si>
  <si>
    <t>171.</t>
  </si>
  <si>
    <t>172.</t>
  </si>
  <si>
    <t>Jarda od Aleše</t>
  </si>
  <si>
    <t>Jirka Diviš</t>
  </si>
  <si>
    <t>173.</t>
  </si>
  <si>
    <t>174.</t>
  </si>
  <si>
    <t>Kubík František</t>
  </si>
  <si>
    <t>175.</t>
  </si>
  <si>
    <t>Pokorný</t>
  </si>
  <si>
    <t>15.7.</t>
  </si>
  <si>
    <t>Etapa</t>
  </si>
  <si>
    <t>m</t>
  </si>
  <si>
    <t>Datum</t>
  </si>
  <si>
    <t>Nejvíce výškových m v etapě</t>
  </si>
  <si>
    <t>Celkem nastoupaných m</t>
  </si>
  <si>
    <t xml:space="preserve">Rok </t>
  </si>
  <si>
    <t>30.6.</t>
  </si>
  <si>
    <t xml:space="preserve"> 2001 - 2015 </t>
  </si>
  <si>
    <t>TRACK-MAKER 2001 - 2015</t>
  </si>
  <si>
    <t>176.</t>
  </si>
  <si>
    <t>177.</t>
  </si>
  <si>
    <t>178.</t>
  </si>
  <si>
    <t>179.</t>
  </si>
  <si>
    <t>180.</t>
  </si>
  <si>
    <t>181.</t>
  </si>
  <si>
    <t>182.</t>
  </si>
  <si>
    <t>Míra Dvořák</t>
  </si>
  <si>
    <t>Duby</t>
  </si>
  <si>
    <t>Bivoj</t>
  </si>
  <si>
    <t>Banán</t>
  </si>
  <si>
    <t>Láďa AS</t>
  </si>
  <si>
    <t>Petr AS</t>
  </si>
  <si>
    <t>R.Seidl</t>
  </si>
  <si>
    <t>183.</t>
  </si>
  <si>
    <t>184.</t>
  </si>
  <si>
    <t>185.</t>
  </si>
  <si>
    <t>186.</t>
  </si>
  <si>
    <t>Vráťa Plíhal</t>
  </si>
  <si>
    <t>Milan AS</t>
  </si>
  <si>
    <t>Lískovec</t>
  </si>
  <si>
    <t>Standa AS</t>
  </si>
  <si>
    <t xml:space="preserve">  2001 - 2016</t>
  </si>
  <si>
    <t>CELKEM                2001 až 2016</t>
  </si>
  <si>
    <t>2016 ku 2001</t>
  </si>
  <si>
    <t>2.8.</t>
  </si>
  <si>
    <t>Nárůst                   2016   ku      2001</t>
  </si>
  <si>
    <t>Tikal</t>
  </si>
  <si>
    <t>Pavel Tikal</t>
  </si>
  <si>
    <t>Pavel Dolejší</t>
  </si>
  <si>
    <t>Emil</t>
  </si>
  <si>
    <t>Róza</t>
  </si>
  <si>
    <t>Celo Jiřičkový úbor</t>
  </si>
  <si>
    <t>Jiří Píša</t>
  </si>
  <si>
    <t>187.</t>
  </si>
  <si>
    <t>188.</t>
  </si>
  <si>
    <t>189.</t>
  </si>
  <si>
    <t>190.</t>
  </si>
  <si>
    <t>191.</t>
  </si>
  <si>
    <t>192.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</si>
</sst>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.0%"/>
    <numFmt numFmtId="165" formatCode="0.0"/>
    <numFmt numFmtId="166" formatCode="00.0\°\C"/>
    <numFmt numFmtId="167" formatCode="0.0\°\C"/>
  </numFmts>
  <fonts count="47" x14ac:knownFonts="1">
    <font>
      <sz val="10"/>
      <name val="Arial CE"/>
      <charset val="238"/>
    </font>
    <font>
      <sz val="10"/>
      <name val="Arial CE"/>
      <charset val="238"/>
    </font>
    <font>
      <b/>
      <sz val="10"/>
      <name val="Arial CE"/>
      <family val="2"/>
      <charset val="238"/>
    </font>
    <font>
      <b/>
      <sz val="14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sz val="12"/>
      <name val="Arial CE"/>
      <family val="2"/>
      <charset val="238"/>
    </font>
    <font>
      <sz val="8"/>
      <name val="Arial CE"/>
      <charset val="238"/>
    </font>
    <font>
      <sz val="18"/>
      <name val="Arial CE"/>
      <family val="2"/>
      <charset val="238"/>
    </font>
    <font>
      <b/>
      <sz val="16"/>
      <name val="Arial CE"/>
      <charset val="238"/>
    </font>
    <font>
      <b/>
      <sz val="12"/>
      <color indexed="10"/>
      <name val="Arial CE"/>
      <charset val="238"/>
    </font>
    <font>
      <b/>
      <sz val="20"/>
      <name val="Arial CE"/>
      <charset val="238"/>
    </font>
    <font>
      <b/>
      <sz val="18"/>
      <name val="Arial CE"/>
      <family val="2"/>
      <charset val="238"/>
    </font>
    <font>
      <sz val="10"/>
      <name val="Arial CE"/>
      <family val="2"/>
      <charset val="238"/>
    </font>
    <font>
      <b/>
      <i/>
      <sz val="14"/>
      <name val="Arial CE"/>
      <charset val="238"/>
    </font>
    <font>
      <b/>
      <i/>
      <sz val="20"/>
      <color indexed="60"/>
      <name val="Arial CE"/>
      <family val="2"/>
      <charset val="238"/>
    </font>
    <font>
      <sz val="20"/>
      <name val="Arial CE"/>
      <family val="2"/>
      <charset val="238"/>
    </font>
    <font>
      <b/>
      <i/>
      <sz val="14"/>
      <name val="Arial CE"/>
      <family val="2"/>
      <charset val="238"/>
    </font>
    <font>
      <b/>
      <sz val="14"/>
      <color indexed="10"/>
      <name val="Arial CE"/>
      <family val="2"/>
      <charset val="238"/>
    </font>
    <font>
      <b/>
      <sz val="24"/>
      <color indexed="48"/>
      <name val="Arial CE"/>
      <charset val="238"/>
    </font>
    <font>
      <sz val="10"/>
      <color indexed="48"/>
      <name val="Arial CE"/>
      <charset val="238"/>
    </font>
    <font>
      <b/>
      <sz val="14"/>
      <name val="Arial CE"/>
      <charset val="238"/>
    </font>
    <font>
      <sz val="10"/>
      <color indexed="48"/>
      <name val="Arial CE"/>
      <family val="2"/>
      <charset val="238"/>
    </font>
    <font>
      <sz val="22"/>
      <color indexed="12"/>
      <name val="Arial CE"/>
      <family val="2"/>
      <charset val="238"/>
    </font>
    <font>
      <b/>
      <sz val="14"/>
      <color indexed="10"/>
      <name val="Arial CE"/>
      <charset val="238"/>
    </font>
    <font>
      <b/>
      <sz val="72"/>
      <name val="Arial CE"/>
      <charset val="238"/>
    </font>
    <font>
      <b/>
      <sz val="10"/>
      <name val="Arial CE"/>
      <charset val="238"/>
    </font>
    <font>
      <u/>
      <sz val="10"/>
      <color indexed="12"/>
      <name val="Arial CE"/>
      <charset val="238"/>
    </font>
    <font>
      <b/>
      <sz val="22"/>
      <name val="Arial CE"/>
      <family val="2"/>
      <charset val="238"/>
    </font>
    <font>
      <b/>
      <sz val="11"/>
      <name val="Arial CE"/>
      <family val="2"/>
      <charset val="238"/>
    </font>
    <font>
      <sz val="14"/>
      <name val="Arial CE"/>
      <charset val="238"/>
    </font>
    <font>
      <b/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6"/>
      <color indexed="10"/>
      <name val="Arial CE"/>
      <charset val="238"/>
    </font>
    <font>
      <b/>
      <sz val="18"/>
      <name val="Arial CE"/>
      <charset val="238"/>
    </font>
    <font>
      <sz val="18"/>
      <name val="Arial CE"/>
      <charset val="238"/>
    </font>
    <font>
      <b/>
      <sz val="12"/>
      <name val="Arial"/>
      <family val="2"/>
      <charset val="238"/>
    </font>
    <font>
      <b/>
      <vertAlign val="superscript"/>
      <sz val="10"/>
      <color indexed="8"/>
      <name val="Arial CE"/>
      <family val="2"/>
      <charset val="238"/>
    </font>
    <font>
      <sz val="12"/>
      <name val="Arial CE"/>
      <charset val="238"/>
    </font>
    <font>
      <i/>
      <sz val="12"/>
      <name val="Arial CE"/>
      <charset val="238"/>
    </font>
    <font>
      <sz val="11"/>
      <name val="Arial CE"/>
      <family val="2"/>
      <charset val="238"/>
    </font>
    <font>
      <b/>
      <i/>
      <sz val="11"/>
      <name val="Arial CE"/>
      <family val="2"/>
      <charset val="238"/>
    </font>
    <font>
      <b/>
      <sz val="12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sz val="10"/>
      <color rgb="FFFF0000"/>
      <name val="Arial CE"/>
      <charset val="238"/>
    </font>
    <font>
      <sz val="16"/>
      <color rgb="FFFF0000"/>
      <name val="Arial CE"/>
      <charset val="238"/>
    </font>
    <font>
      <b/>
      <sz val="10"/>
      <color theme="1"/>
      <name val="Arial CE"/>
      <family val="2"/>
      <charset val="238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1" fillId="0" borderId="0"/>
    <xf numFmtId="9" fontId="1" fillId="0" borderId="0" applyFont="0" applyFill="0" applyBorder="0" applyAlignment="0" applyProtection="0"/>
  </cellStyleXfs>
  <cellXfs count="313">
    <xf numFmtId="0" fontId="0" fillId="0" borderId="0" xfId="0"/>
    <xf numFmtId="0" fontId="0" fillId="2" borderId="0" xfId="0" applyFill="1"/>
    <xf numFmtId="0" fontId="0" fillId="2" borderId="0" xfId="0" applyFill="1" applyBorder="1"/>
    <xf numFmtId="16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applyFill="1" applyAlignment="1">
      <alignment horizontal="center" vertical="center"/>
    </xf>
    <xf numFmtId="0" fontId="6" fillId="2" borderId="0" xfId="0" applyFont="1" applyFill="1"/>
    <xf numFmtId="0" fontId="0" fillId="2" borderId="0" xfId="0" applyFill="1" applyAlignment="1">
      <alignment wrapText="1"/>
    </xf>
    <xf numFmtId="0" fontId="0" fillId="0" borderId="0" xfId="0" applyAlignment="1">
      <alignment wrapText="1"/>
    </xf>
    <xf numFmtId="0" fontId="8" fillId="3" borderId="0" xfId="0" applyFont="1" applyFill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 wrapText="1"/>
    </xf>
    <xf numFmtId="0" fontId="0" fillId="0" borderId="0" xfId="0" applyFill="1"/>
    <xf numFmtId="0" fontId="0" fillId="2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5" fillId="2" borderId="0" xfId="0" applyFont="1" applyFill="1"/>
    <xf numFmtId="0" fontId="16" fillId="2" borderId="0" xfId="0" applyFont="1" applyFill="1"/>
    <xf numFmtId="0" fontId="21" fillId="4" borderId="1" xfId="0" applyFont="1" applyFill="1" applyBorder="1" applyAlignment="1">
      <alignment horizontal="center" vertical="center" wrapText="1"/>
    </xf>
    <xf numFmtId="0" fontId="21" fillId="4" borderId="2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/>
    </xf>
    <xf numFmtId="0" fontId="21" fillId="2" borderId="6" xfId="0" applyFont="1" applyFill="1" applyBorder="1" applyAlignment="1">
      <alignment horizontal="center"/>
    </xf>
    <xf numFmtId="11" fontId="21" fillId="2" borderId="7" xfId="0" applyNumberFormat="1" applyFont="1" applyFill="1" applyBorder="1" applyAlignment="1">
      <alignment horizontal="center"/>
    </xf>
    <xf numFmtId="1" fontId="21" fillId="2" borderId="7" xfId="0" applyNumberFormat="1" applyFont="1" applyFill="1" applyBorder="1" applyAlignment="1">
      <alignment horizontal="center"/>
    </xf>
    <xf numFmtId="0" fontId="20" fillId="2" borderId="0" xfId="0" applyFont="1" applyFill="1"/>
    <xf numFmtId="0" fontId="20" fillId="5" borderId="8" xfId="0" applyFont="1" applyFill="1" applyBorder="1"/>
    <xf numFmtId="0" fontId="24" fillId="2" borderId="5" xfId="0" applyFont="1" applyFill="1" applyBorder="1" applyAlignment="1">
      <alignment horizontal="center"/>
    </xf>
    <xf numFmtId="0" fontId="21" fillId="2" borderId="9" xfId="0" applyFont="1" applyFill="1" applyBorder="1" applyAlignment="1">
      <alignment horizontal="center"/>
    </xf>
    <xf numFmtId="0" fontId="21" fillId="2" borderId="10" xfId="0" applyFont="1" applyFill="1" applyBorder="1" applyAlignment="1">
      <alignment horizontal="center"/>
    </xf>
    <xf numFmtId="0" fontId="24" fillId="2" borderId="10" xfId="0" applyFont="1" applyFill="1" applyBorder="1" applyAlignment="1">
      <alignment horizontal="center"/>
    </xf>
    <xf numFmtId="1" fontId="24" fillId="2" borderId="7" xfId="0" applyNumberFormat="1" applyFont="1" applyFill="1" applyBorder="1" applyAlignment="1">
      <alignment horizontal="center"/>
    </xf>
    <xf numFmtId="9" fontId="21" fillId="0" borderId="11" xfId="0" applyNumberFormat="1" applyFont="1" applyFill="1" applyBorder="1" applyAlignment="1">
      <alignment horizontal="center"/>
    </xf>
    <xf numFmtId="9" fontId="21" fillId="0" borderId="12" xfId="0" applyNumberFormat="1" applyFont="1" applyFill="1" applyBorder="1" applyAlignment="1">
      <alignment horizontal="center"/>
    </xf>
    <xf numFmtId="9" fontId="21" fillId="0" borderId="13" xfId="0" applyNumberFormat="1" applyFont="1" applyFill="1" applyBorder="1" applyAlignment="1">
      <alignment horizontal="center"/>
    </xf>
    <xf numFmtId="0" fontId="13" fillId="2" borderId="0" xfId="0" applyFont="1" applyFill="1" applyBorder="1"/>
    <xf numFmtId="0" fontId="1" fillId="2" borderId="0" xfId="0" applyFont="1" applyFill="1"/>
    <xf numFmtId="0" fontId="25" fillId="5" borderId="14" xfId="0" applyFont="1" applyFill="1" applyBorder="1"/>
    <xf numFmtId="0" fontId="25" fillId="5" borderId="15" xfId="0" applyFont="1" applyFill="1" applyBorder="1"/>
    <xf numFmtId="0" fontId="1" fillId="5" borderId="15" xfId="0" applyFont="1" applyFill="1" applyBorder="1"/>
    <xf numFmtId="0" fontId="1" fillId="5" borderId="16" xfId="0" applyFont="1" applyFill="1" applyBorder="1"/>
    <xf numFmtId="0" fontId="25" fillId="5" borderId="17" xfId="0" applyFont="1" applyFill="1" applyBorder="1"/>
    <xf numFmtId="0" fontId="25" fillId="5" borderId="18" xfId="0" applyFont="1" applyFill="1" applyBorder="1"/>
    <xf numFmtId="0" fontId="1" fillId="5" borderId="18" xfId="0" applyFont="1" applyFill="1" applyBorder="1"/>
    <xf numFmtId="0" fontId="1" fillId="5" borderId="19" xfId="0" applyFont="1" applyFill="1" applyBorder="1"/>
    <xf numFmtId="0" fontId="27" fillId="2" borderId="0" xfId="1" applyFill="1" applyAlignment="1" applyProtection="1"/>
    <xf numFmtId="0" fontId="26" fillId="2" borderId="0" xfId="0" applyFont="1" applyFill="1" applyAlignment="1">
      <alignment horizontal="center"/>
    </xf>
    <xf numFmtId="0" fontId="11" fillId="3" borderId="20" xfId="0" applyFont="1" applyFill="1" applyBorder="1" applyAlignment="1">
      <alignment horizontal="left"/>
    </xf>
    <xf numFmtId="0" fontId="11" fillId="3" borderId="21" xfId="0" applyFont="1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17" fillId="0" borderId="9" xfId="0" applyFont="1" applyFill="1" applyBorder="1" applyAlignment="1">
      <alignment horizontal="center"/>
    </xf>
    <xf numFmtId="0" fontId="17" fillId="0" borderId="4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3" fontId="3" fillId="0" borderId="5" xfId="0" applyNumberFormat="1" applyFont="1" applyFill="1" applyBorder="1" applyAlignment="1">
      <alignment horizontal="center"/>
    </xf>
    <xf numFmtId="164" fontId="3" fillId="0" borderId="12" xfId="3" applyNumberFormat="1" applyFont="1" applyFill="1" applyBorder="1" applyAlignment="1">
      <alignment horizontal="center"/>
    </xf>
    <xf numFmtId="3" fontId="18" fillId="0" borderId="5" xfId="0" applyNumberFormat="1" applyFont="1" applyFill="1" applyBorder="1" applyAlignment="1">
      <alignment horizontal="center"/>
    </xf>
    <xf numFmtId="164" fontId="18" fillId="0" borderId="12" xfId="3" applyNumberFormat="1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/>
    </xf>
    <xf numFmtId="0" fontId="3" fillId="3" borderId="3" xfId="0" applyFont="1" applyFill="1" applyBorder="1" applyAlignment="1">
      <alignment horizontal="center" vertical="center"/>
    </xf>
    <xf numFmtId="0" fontId="12" fillId="3" borderId="20" xfId="0" applyFont="1" applyFill="1" applyBorder="1"/>
    <xf numFmtId="0" fontId="8" fillId="3" borderId="21" xfId="0" applyFont="1" applyFill="1" applyBorder="1"/>
    <xf numFmtId="0" fontId="8" fillId="3" borderId="8" xfId="0" applyFont="1" applyFill="1" applyBorder="1"/>
    <xf numFmtId="1" fontId="14" fillId="0" borderId="22" xfId="0" applyNumberFormat="1" applyFont="1" applyFill="1" applyBorder="1" applyAlignment="1">
      <alignment horizontal="center" vertical="center"/>
    </xf>
    <xf numFmtId="1" fontId="3" fillId="0" borderId="22" xfId="0" applyNumberFormat="1" applyFont="1" applyFill="1" applyBorder="1" applyAlignment="1">
      <alignment horizontal="center" vertical="center"/>
    </xf>
    <xf numFmtId="1" fontId="21" fillId="0" borderId="22" xfId="3" applyNumberFormat="1" applyFont="1" applyFill="1" applyBorder="1" applyAlignment="1">
      <alignment horizontal="center"/>
    </xf>
    <xf numFmtId="9" fontId="21" fillId="0" borderId="22" xfId="3" applyFont="1" applyFill="1" applyBorder="1" applyAlignment="1">
      <alignment horizontal="center"/>
    </xf>
    <xf numFmtId="1" fontId="14" fillId="0" borderId="5" xfId="0" applyNumberFormat="1" applyFont="1" applyFill="1" applyBorder="1" applyAlignment="1">
      <alignment horizontal="center" vertical="center"/>
    </xf>
    <xf numFmtId="1" fontId="3" fillId="0" borderId="5" xfId="0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13" fillId="3" borderId="0" xfId="0" applyFont="1" applyFill="1"/>
    <xf numFmtId="2" fontId="3" fillId="0" borderId="22" xfId="0" applyNumberFormat="1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/>
    </xf>
    <xf numFmtId="2" fontId="3" fillId="0" borderId="5" xfId="0" applyNumberFormat="1" applyFont="1" applyFill="1" applyBorder="1" applyAlignment="1">
      <alignment horizontal="center" vertical="center"/>
    </xf>
    <xf numFmtId="10" fontId="4" fillId="0" borderId="5" xfId="3" applyNumberFormat="1" applyFont="1" applyFill="1" applyBorder="1" applyAlignment="1">
      <alignment horizontal="center"/>
    </xf>
    <xf numFmtId="10" fontId="10" fillId="0" borderId="5" xfId="3" applyNumberFormat="1" applyFont="1" applyFill="1" applyBorder="1" applyAlignment="1">
      <alignment horizontal="center"/>
    </xf>
    <xf numFmtId="1" fontId="3" fillId="4" borderId="23" xfId="0" applyNumberFormat="1" applyFont="1" applyFill="1" applyBorder="1" applyAlignment="1">
      <alignment horizontal="center" vertical="center" wrapText="1"/>
    </xf>
    <xf numFmtId="10" fontId="9" fillId="4" borderId="24" xfId="3" applyNumberFormat="1" applyFont="1" applyFill="1" applyBorder="1" applyAlignment="1">
      <alignment horizontal="center" vertical="center" wrapText="1"/>
    </xf>
    <xf numFmtId="1" fontId="21" fillId="5" borderId="22" xfId="3" applyNumberFormat="1" applyFont="1" applyFill="1" applyBorder="1" applyAlignment="1">
      <alignment horizontal="center"/>
    </xf>
    <xf numFmtId="0" fontId="17" fillId="0" borderId="25" xfId="0" applyFont="1" applyFill="1" applyBorder="1" applyAlignment="1">
      <alignment horizontal="center" vertical="center"/>
    </xf>
    <xf numFmtId="10" fontId="4" fillId="5" borderId="5" xfId="3" applyNumberFormat="1" applyFont="1" applyFill="1" applyBorder="1" applyAlignment="1">
      <alignment horizontal="center"/>
    </xf>
    <xf numFmtId="0" fontId="21" fillId="0" borderId="6" xfId="0" applyFont="1" applyFill="1" applyBorder="1" applyAlignment="1">
      <alignment horizontal="center"/>
    </xf>
    <xf numFmtId="11" fontId="21" fillId="0" borderId="7" xfId="0" applyNumberFormat="1" applyFont="1" applyFill="1" applyBorder="1" applyAlignment="1">
      <alignment horizontal="center"/>
    </xf>
    <xf numFmtId="9" fontId="30" fillId="0" borderId="12" xfId="0" applyNumberFormat="1" applyFont="1" applyFill="1" applyBorder="1" applyAlignment="1">
      <alignment horizontal="center"/>
    </xf>
    <xf numFmtId="0" fontId="0" fillId="2" borderId="0" xfId="0" applyFill="1" applyAlignment="1"/>
    <xf numFmtId="0" fontId="3" fillId="3" borderId="26" xfId="0" applyFont="1" applyFill="1" applyBorder="1" applyAlignment="1">
      <alignment horizontal="center" vertical="center"/>
    </xf>
    <xf numFmtId="0" fontId="3" fillId="0" borderId="25" xfId="0" applyFont="1" applyFill="1" applyBorder="1" applyAlignment="1">
      <alignment horizontal="left" vertical="center" wrapText="1"/>
    </xf>
    <xf numFmtId="4" fontId="30" fillId="4" borderId="27" xfId="0" applyNumberFormat="1" applyFont="1" applyFill="1" applyBorder="1" applyAlignment="1">
      <alignment horizontal="center" vertical="center" wrapText="1"/>
    </xf>
    <xf numFmtId="3" fontId="3" fillId="5" borderId="5" xfId="0" applyNumberFormat="1" applyFont="1" applyFill="1" applyBorder="1" applyAlignment="1">
      <alignment horizontal="center"/>
    </xf>
    <xf numFmtId="0" fontId="2" fillId="3" borderId="28" xfId="2" applyFont="1" applyFill="1" applyBorder="1" applyAlignment="1">
      <alignment horizontal="center"/>
    </xf>
    <xf numFmtId="0" fontId="31" fillId="3" borderId="24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6" borderId="0" xfId="0" applyFill="1"/>
    <xf numFmtId="0" fontId="21" fillId="6" borderId="0" xfId="0" applyFont="1" applyFill="1" applyAlignment="1">
      <alignment horizontal="left"/>
    </xf>
    <xf numFmtId="0" fontId="30" fillId="6" borderId="0" xfId="0" applyFont="1" applyFill="1"/>
    <xf numFmtId="0" fontId="5" fillId="3" borderId="23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0" fillId="7" borderId="0" xfId="0" applyFill="1"/>
    <xf numFmtId="4" fontId="3" fillId="0" borderId="12" xfId="0" applyNumberFormat="1" applyFont="1" applyFill="1" applyBorder="1" applyAlignment="1">
      <alignment horizontal="center"/>
    </xf>
    <xf numFmtId="4" fontId="3" fillId="5" borderId="12" xfId="0" applyNumberFormat="1" applyFont="1" applyFill="1" applyBorder="1" applyAlignment="1">
      <alignment horizontal="center"/>
    </xf>
    <xf numFmtId="0" fontId="13" fillId="7" borderId="0" xfId="0" applyFont="1" applyFill="1" applyBorder="1"/>
    <xf numFmtId="1" fontId="21" fillId="0" borderId="7" xfId="0" applyNumberFormat="1" applyFont="1" applyFill="1" applyBorder="1" applyAlignment="1">
      <alignment horizontal="center"/>
    </xf>
    <xf numFmtId="0" fontId="21" fillId="8" borderId="6" xfId="0" applyFont="1" applyFill="1" applyBorder="1" applyAlignment="1">
      <alignment horizontal="center"/>
    </xf>
    <xf numFmtId="11" fontId="21" fillId="8" borderId="7" xfId="0" applyNumberFormat="1" applyFont="1" applyFill="1" applyBorder="1" applyAlignment="1">
      <alignment horizontal="center"/>
    </xf>
    <xf numFmtId="1" fontId="21" fillId="8" borderId="7" xfId="0" applyNumberFormat="1" applyFont="1" applyFill="1" applyBorder="1" applyAlignment="1">
      <alignment horizontal="center"/>
    </xf>
    <xf numFmtId="3" fontId="21" fillId="4" borderId="31" xfId="0" applyNumberFormat="1" applyFont="1" applyFill="1" applyBorder="1" applyAlignment="1">
      <alignment horizontal="center" vertical="center" wrapText="1"/>
    </xf>
    <xf numFmtId="0" fontId="33" fillId="7" borderId="0" xfId="0" applyFont="1" applyFill="1" applyBorder="1" applyAlignment="1">
      <alignment horizontal="center" vertical="center" wrapText="1"/>
    </xf>
    <xf numFmtId="10" fontId="42" fillId="0" borderId="5" xfId="3" applyNumberFormat="1" applyFont="1" applyFill="1" applyBorder="1" applyAlignment="1">
      <alignment horizontal="center"/>
    </xf>
    <xf numFmtId="9" fontId="21" fillId="8" borderId="22" xfId="3" applyFont="1" applyFill="1" applyBorder="1" applyAlignment="1">
      <alignment horizontal="center"/>
    </xf>
    <xf numFmtId="1" fontId="3" fillId="8" borderId="5" xfId="0" applyNumberFormat="1" applyFont="1" applyFill="1" applyBorder="1" applyAlignment="1">
      <alignment horizontal="center" vertical="center"/>
    </xf>
    <xf numFmtId="10" fontId="0" fillId="2" borderId="0" xfId="0" applyNumberFormat="1" applyFill="1"/>
    <xf numFmtId="0" fontId="0" fillId="0" borderId="0" xfId="0" applyBorder="1"/>
    <xf numFmtId="0" fontId="31" fillId="8" borderId="22" xfId="0" applyFont="1" applyFill="1" applyBorder="1" applyAlignment="1">
      <alignment horizontal="center"/>
    </xf>
    <xf numFmtId="0" fontId="2" fillId="8" borderId="32" xfId="2" applyFont="1" applyFill="1" applyBorder="1" applyAlignment="1">
      <alignment horizontal="left"/>
    </xf>
    <xf numFmtId="0" fontId="2" fillId="8" borderId="22" xfId="2" applyFont="1" applyFill="1" applyBorder="1" applyAlignment="1">
      <alignment horizontal="center"/>
    </xf>
    <xf numFmtId="1" fontId="24" fillId="0" borderId="7" xfId="0" applyNumberFormat="1" applyFont="1" applyFill="1" applyBorder="1" applyAlignment="1">
      <alignment horizontal="center"/>
    </xf>
    <xf numFmtId="9" fontId="21" fillId="0" borderId="7" xfId="3" applyFont="1" applyFill="1" applyBorder="1" applyAlignment="1">
      <alignment horizontal="center"/>
    </xf>
    <xf numFmtId="1" fontId="24" fillId="8" borderId="7" xfId="0" applyNumberFormat="1" applyFont="1" applyFill="1" applyBorder="1" applyAlignment="1">
      <alignment horizontal="center"/>
    </xf>
    <xf numFmtId="0" fontId="26" fillId="2" borderId="0" xfId="0" applyFont="1" applyFill="1" applyAlignment="1">
      <alignment horizontal="right"/>
    </xf>
    <xf numFmtId="3" fontId="43" fillId="0" borderId="5" xfId="0" applyNumberFormat="1" applyFont="1" applyFill="1" applyBorder="1" applyAlignment="1">
      <alignment horizontal="center"/>
    </xf>
    <xf numFmtId="164" fontId="43" fillId="0" borderId="12" xfId="3" applyNumberFormat="1" applyFont="1" applyFill="1" applyBorder="1" applyAlignment="1">
      <alignment horizontal="center"/>
    </xf>
    <xf numFmtId="0" fontId="0" fillId="8" borderId="8" xfId="0" applyFill="1" applyBorder="1"/>
    <xf numFmtId="0" fontId="34" fillId="8" borderId="20" xfId="0" applyFont="1" applyFill="1" applyBorder="1"/>
    <xf numFmtId="0" fontId="34" fillId="8" borderId="21" xfId="0" applyFont="1" applyFill="1" applyBorder="1"/>
    <xf numFmtId="0" fontId="35" fillId="8" borderId="8" xfId="0" applyFont="1" applyFill="1" applyBorder="1"/>
    <xf numFmtId="0" fontId="26" fillId="2" borderId="0" xfId="0" applyFont="1" applyFill="1" applyAlignment="1">
      <alignment horizontal="left"/>
    </xf>
    <xf numFmtId="0" fontId="20" fillId="0" borderId="0" xfId="0" applyFont="1" applyFill="1" applyBorder="1"/>
    <xf numFmtId="0" fontId="19" fillId="5" borderId="20" xfId="0" applyFont="1" applyFill="1" applyBorder="1" applyAlignment="1">
      <alignment horizontal="center"/>
    </xf>
    <xf numFmtId="0" fontId="19" fillId="7" borderId="0" xfId="0" applyFont="1" applyFill="1" applyBorder="1"/>
    <xf numFmtId="0" fontId="20" fillId="7" borderId="0" xfId="0" applyFont="1" applyFill="1" applyBorder="1"/>
    <xf numFmtId="0" fontId="19" fillId="8" borderId="20" xfId="0" applyFont="1" applyFill="1" applyBorder="1" applyAlignment="1">
      <alignment horizontal="left"/>
    </xf>
    <xf numFmtId="0" fontId="20" fillId="8" borderId="8" xfId="0" applyFont="1" applyFill="1" applyBorder="1"/>
    <xf numFmtId="0" fontId="19" fillId="5" borderId="20" xfId="0" applyFont="1" applyFill="1" applyBorder="1" applyAlignment="1"/>
    <xf numFmtId="0" fontId="0" fillId="8" borderId="21" xfId="0" applyFill="1" applyBorder="1"/>
    <xf numFmtId="0" fontId="0" fillId="0" borderId="5" xfId="0" applyBorder="1"/>
    <xf numFmtId="0" fontId="36" fillId="0" borderId="5" xfId="0" applyFont="1" applyBorder="1"/>
    <xf numFmtId="0" fontId="36" fillId="0" borderId="5" xfId="0" applyFont="1" applyBorder="1" applyAlignment="1">
      <alignment horizontal="center"/>
    </xf>
    <xf numFmtId="3" fontId="36" fillId="0" borderId="5" xfId="0" applyNumberFormat="1" applyFont="1" applyBorder="1" applyAlignment="1">
      <alignment horizontal="center"/>
    </xf>
    <xf numFmtId="0" fontId="4" fillId="0" borderId="0" xfId="0" applyFont="1" applyFill="1"/>
    <xf numFmtId="0" fontId="4" fillId="8" borderId="21" xfId="0" applyFont="1" applyFill="1" applyBorder="1"/>
    <xf numFmtId="0" fontId="36" fillId="0" borderId="5" xfId="0" applyFont="1" applyFill="1" applyBorder="1"/>
    <xf numFmtId="0" fontId="4" fillId="8" borderId="34" xfId="0" applyFont="1" applyFill="1" applyBorder="1"/>
    <xf numFmtId="0" fontId="36" fillId="8" borderId="5" xfId="0" applyFont="1" applyFill="1" applyBorder="1"/>
    <xf numFmtId="3" fontId="36" fillId="8" borderId="5" xfId="0" applyNumberFormat="1" applyFont="1" applyFill="1" applyBorder="1" applyAlignment="1">
      <alignment horizontal="center"/>
    </xf>
    <xf numFmtId="0" fontId="4" fillId="8" borderId="20" xfId="0" applyFont="1" applyFill="1" applyBorder="1" applyAlignment="1">
      <alignment horizontal="left"/>
    </xf>
    <xf numFmtId="0" fontId="36" fillId="0" borderId="0" xfId="0" applyFont="1" applyBorder="1" applyAlignment="1">
      <alignment horizontal="center"/>
    </xf>
    <xf numFmtId="0" fontId="36" fillId="0" borderId="0" xfId="0" applyFont="1" applyBorder="1"/>
    <xf numFmtId="0" fontId="8" fillId="7" borderId="0" xfId="0" applyFont="1" applyFill="1"/>
    <xf numFmtId="0" fontId="3" fillId="7" borderId="0" xfId="0" applyFont="1" applyFill="1" applyBorder="1" applyAlignment="1">
      <alignment horizontal="center"/>
    </xf>
    <xf numFmtId="2" fontId="3" fillId="7" borderId="0" xfId="0" applyNumberFormat="1" applyFont="1" applyFill="1" applyBorder="1" applyAlignment="1">
      <alignment horizontal="center" vertical="center"/>
    </xf>
    <xf numFmtId="9" fontId="36" fillId="0" borderId="5" xfId="3" applyFont="1" applyBorder="1" applyAlignment="1">
      <alignment horizontal="center"/>
    </xf>
    <xf numFmtId="9" fontId="36" fillId="8" borderId="5" xfId="3" applyFont="1" applyFill="1" applyBorder="1" applyAlignment="1">
      <alignment horizontal="center"/>
    </xf>
    <xf numFmtId="0" fontId="36" fillId="8" borderId="5" xfId="0" applyFont="1" applyFill="1" applyBorder="1" applyAlignment="1">
      <alignment horizontal="center"/>
    </xf>
    <xf numFmtId="0" fontId="21" fillId="2" borderId="5" xfId="0" applyFont="1" applyFill="1" applyBorder="1" applyAlignment="1">
      <alignment horizontal="center" vertical="center"/>
    </xf>
    <xf numFmtId="1" fontId="21" fillId="0" borderId="5" xfId="0" applyNumberFormat="1" applyFont="1" applyFill="1" applyBorder="1" applyAlignment="1">
      <alignment horizontal="center" vertical="center"/>
    </xf>
    <xf numFmtId="0" fontId="21" fillId="3" borderId="5" xfId="0" applyFont="1" applyFill="1" applyBorder="1" applyAlignment="1">
      <alignment horizontal="center" vertical="center" wrapText="1"/>
    </xf>
    <xf numFmtId="0" fontId="4" fillId="3" borderId="5" xfId="0" applyFont="1" applyFill="1" applyBorder="1" applyAlignment="1">
      <alignment horizontal="center" vertical="center" wrapText="1"/>
    </xf>
    <xf numFmtId="1" fontId="21" fillId="8" borderId="5" xfId="0" applyNumberFormat="1" applyFont="1" applyFill="1" applyBorder="1" applyAlignment="1">
      <alignment horizontal="center" vertical="center"/>
    </xf>
    <xf numFmtId="1" fontId="21" fillId="2" borderId="5" xfId="0" applyNumberFormat="1" applyFont="1" applyFill="1" applyBorder="1" applyAlignment="1">
      <alignment horizontal="center" vertical="center"/>
    </xf>
    <xf numFmtId="0" fontId="36" fillId="0" borderId="5" xfId="0" applyFont="1" applyFill="1" applyBorder="1" applyAlignment="1">
      <alignment horizontal="center"/>
    </xf>
    <xf numFmtId="9" fontId="21" fillId="8" borderId="7" xfId="3" applyFont="1" applyFill="1" applyBorder="1" applyAlignment="1">
      <alignment horizontal="center"/>
    </xf>
    <xf numFmtId="3" fontId="43" fillId="5" borderId="35" xfId="0" applyNumberFormat="1" applyFont="1" applyFill="1" applyBorder="1" applyAlignment="1">
      <alignment horizontal="center" vertical="center"/>
    </xf>
    <xf numFmtId="164" fontId="43" fillId="5" borderId="27" xfId="3" applyNumberFormat="1" applyFont="1" applyFill="1" applyBorder="1" applyAlignment="1">
      <alignment horizontal="center" vertical="center" wrapText="1"/>
    </xf>
    <xf numFmtId="0" fontId="23" fillId="7" borderId="0" xfId="0" applyFont="1" applyFill="1" applyBorder="1"/>
    <xf numFmtId="0" fontId="28" fillId="7" borderId="20" xfId="0" applyFont="1" applyFill="1" applyBorder="1"/>
    <xf numFmtId="0" fontId="22" fillId="7" borderId="21" xfId="0" applyFont="1" applyFill="1" applyBorder="1"/>
    <xf numFmtId="0" fontId="0" fillId="7" borderId="8" xfId="0" applyFill="1" applyBorder="1"/>
    <xf numFmtId="0" fontId="2" fillId="7" borderId="0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 vertical="center" wrapText="1"/>
    </xf>
    <xf numFmtId="0" fontId="44" fillId="2" borderId="0" xfId="0" applyFont="1" applyFill="1"/>
    <xf numFmtId="0" fontId="44" fillId="7" borderId="0" xfId="0" applyFont="1" applyFill="1"/>
    <xf numFmtId="0" fontId="45" fillId="10" borderId="20" xfId="0" applyFont="1" applyFill="1" applyBorder="1"/>
    <xf numFmtId="0" fontId="45" fillId="10" borderId="21" xfId="0" applyFont="1" applyFill="1" applyBorder="1"/>
    <xf numFmtId="0" fontId="44" fillId="10" borderId="21" xfId="0" applyFont="1" applyFill="1" applyBorder="1"/>
    <xf numFmtId="0" fontId="44" fillId="10" borderId="34" xfId="0" applyFont="1" applyFill="1" applyBorder="1"/>
    <xf numFmtId="0" fontId="0" fillId="10" borderId="8" xfId="0" applyFill="1" applyBorder="1"/>
    <xf numFmtId="0" fontId="38" fillId="7" borderId="9" xfId="0" applyFont="1" applyFill="1" applyBorder="1" applyAlignment="1">
      <alignment horizontal="center" vertical="center"/>
    </xf>
    <xf numFmtId="0" fontId="38" fillId="7" borderId="10" xfId="0" applyFont="1" applyFill="1" applyBorder="1" applyAlignment="1">
      <alignment horizontal="center" vertical="center"/>
    </xf>
    <xf numFmtId="0" fontId="38" fillId="7" borderId="11" xfId="0" applyFont="1" applyFill="1" applyBorder="1" applyAlignment="1">
      <alignment horizontal="center" vertical="center"/>
    </xf>
    <xf numFmtId="0" fontId="38" fillId="3" borderId="6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/>
    </xf>
    <xf numFmtId="0" fontId="38" fillId="0" borderId="13" xfId="0" applyFont="1" applyFill="1" applyBorder="1" applyAlignment="1">
      <alignment horizontal="center" vertical="center"/>
    </xf>
    <xf numFmtId="1" fontId="38" fillId="0" borderId="13" xfId="0" applyNumberFormat="1" applyFont="1" applyFill="1" applyBorder="1" applyAlignment="1">
      <alignment horizontal="center" vertical="center"/>
    </xf>
    <xf numFmtId="1" fontId="38" fillId="5" borderId="13" xfId="0" applyNumberFormat="1" applyFont="1" applyFill="1" applyBorder="1" applyAlignment="1">
      <alignment horizontal="center" vertical="center"/>
    </xf>
    <xf numFmtId="1" fontId="38" fillId="8" borderId="13" xfId="0" applyNumberFormat="1" applyFont="1" applyFill="1" applyBorder="1" applyAlignment="1">
      <alignment horizontal="center" vertical="center"/>
    </xf>
    <xf numFmtId="9" fontId="36" fillId="0" borderId="5" xfId="3" applyFont="1" applyFill="1" applyBorder="1" applyAlignment="1">
      <alignment horizontal="center"/>
    </xf>
    <xf numFmtId="0" fontId="38" fillId="3" borderId="9" xfId="0" applyFont="1" applyFill="1" applyBorder="1"/>
    <xf numFmtId="0" fontId="39" fillId="0" borderId="10" xfId="0" applyFont="1" applyFill="1" applyBorder="1" applyAlignment="1">
      <alignment horizontal="center"/>
    </xf>
    <xf numFmtId="0" fontId="39" fillId="0" borderId="11" xfId="0" applyFont="1" applyFill="1" applyBorder="1" applyAlignment="1">
      <alignment horizontal="center"/>
    </xf>
    <xf numFmtId="0" fontId="38" fillId="3" borderId="6" xfId="0" applyFont="1" applyFill="1" applyBorder="1"/>
    <xf numFmtId="2" fontId="38" fillId="5" borderId="7" xfId="0" applyNumberFormat="1" applyFont="1" applyFill="1" applyBorder="1" applyAlignment="1">
      <alignment horizontal="center"/>
    </xf>
    <xf numFmtId="2" fontId="38" fillId="0" borderId="7" xfId="0" applyNumberFormat="1" applyFont="1" applyFill="1" applyBorder="1" applyAlignment="1">
      <alignment horizontal="center"/>
    </xf>
    <xf numFmtId="2" fontId="38" fillId="0" borderId="13" xfId="0" applyNumberFormat="1" applyFont="1" applyFill="1" applyBorder="1" applyAlignment="1">
      <alignment horizontal="center"/>
    </xf>
    <xf numFmtId="0" fontId="2" fillId="11" borderId="5" xfId="2" applyFont="1" applyFill="1" applyBorder="1" applyAlignment="1">
      <alignment horizontal="center"/>
    </xf>
    <xf numFmtId="0" fontId="26" fillId="11" borderId="5" xfId="0" applyFont="1" applyFill="1" applyBorder="1" applyAlignment="1">
      <alignment horizontal="center"/>
    </xf>
    <xf numFmtId="0" fontId="2" fillId="11" borderId="36" xfId="2" applyFont="1" applyFill="1" applyBorder="1" applyAlignment="1">
      <alignment horizontal="left"/>
    </xf>
    <xf numFmtId="0" fontId="2" fillId="11" borderId="5" xfId="0" applyFont="1" applyFill="1" applyBorder="1" applyAlignment="1">
      <alignment horizontal="center"/>
    </xf>
    <xf numFmtId="0" fontId="31" fillId="11" borderId="22" xfId="0" applyFont="1" applyFill="1" applyBorder="1" applyAlignment="1">
      <alignment horizontal="center"/>
    </xf>
    <xf numFmtId="0" fontId="31" fillId="12" borderId="22" xfId="0" applyFont="1" applyFill="1" applyBorder="1" applyAlignment="1">
      <alignment horizontal="center"/>
    </xf>
    <xf numFmtId="0" fontId="31" fillId="3" borderId="20" xfId="0" applyFont="1" applyFill="1" applyBorder="1" applyAlignment="1">
      <alignment horizontal="center"/>
    </xf>
    <xf numFmtId="0" fontId="26" fillId="8" borderId="22" xfId="0" applyFont="1" applyFill="1" applyBorder="1" applyAlignment="1">
      <alignment horizontal="center"/>
    </xf>
    <xf numFmtId="0" fontId="2" fillId="3" borderId="20" xfId="2" applyFont="1" applyFill="1" applyBorder="1" applyAlignment="1">
      <alignment horizontal="left"/>
    </xf>
    <xf numFmtId="0" fontId="40" fillId="3" borderId="23" xfId="0" applyFont="1" applyFill="1" applyBorder="1" applyAlignment="1">
      <alignment horizontal="center" wrapText="1"/>
    </xf>
    <xf numFmtId="16" fontId="40" fillId="5" borderId="37" xfId="0" applyNumberFormat="1" applyFont="1" applyFill="1" applyBorder="1" applyAlignment="1">
      <alignment horizontal="center"/>
    </xf>
    <xf numFmtId="0" fontId="29" fillId="8" borderId="30" xfId="0" applyFont="1" applyFill="1" applyBorder="1"/>
    <xf numFmtId="3" fontId="40" fillId="8" borderId="30" xfId="0" applyNumberFormat="1" applyFont="1" applyFill="1" applyBorder="1" applyAlignment="1">
      <alignment horizontal="center"/>
    </xf>
    <xf numFmtId="0" fontId="40" fillId="8" borderId="30" xfId="0" applyFont="1" applyFill="1" applyBorder="1" applyAlignment="1">
      <alignment horizontal="center"/>
    </xf>
    <xf numFmtId="0" fontId="40" fillId="0" borderId="4" xfId="0" applyFont="1" applyFill="1" applyBorder="1" applyAlignment="1">
      <alignment horizontal="center"/>
    </xf>
    <xf numFmtId="0" fontId="29" fillId="0" borderId="5" xfId="0" applyFont="1" applyFill="1" applyBorder="1"/>
    <xf numFmtId="0" fontId="40" fillId="0" borderId="5" xfId="0" applyFont="1" applyFill="1" applyBorder="1" applyAlignment="1">
      <alignment horizontal="center"/>
    </xf>
    <xf numFmtId="3" fontId="40" fillId="0" borderId="5" xfId="0" applyNumberFormat="1" applyFont="1" applyFill="1" applyBorder="1" applyAlignment="1">
      <alignment horizontal="center"/>
    </xf>
    <xf numFmtId="0" fontId="29" fillId="0" borderId="5" xfId="0" applyFont="1" applyFill="1" applyBorder="1" applyAlignment="1">
      <alignment horizontal="center"/>
    </xf>
    <xf numFmtId="16" fontId="40" fillId="0" borderId="4" xfId="0" applyNumberFormat="1" applyFont="1" applyFill="1" applyBorder="1" applyAlignment="1">
      <alignment horizontal="center"/>
    </xf>
    <xf numFmtId="165" fontId="40" fillId="0" borderId="5" xfId="0" applyNumberFormat="1" applyFont="1" applyFill="1" applyBorder="1" applyAlignment="1">
      <alignment horizontal="center"/>
    </xf>
    <xf numFmtId="0" fontId="40" fillId="3" borderId="21" xfId="0" applyFont="1" applyFill="1" applyBorder="1" applyAlignment="1">
      <alignment horizontal="center" vertical="center"/>
    </xf>
    <xf numFmtId="0" fontId="41" fillId="3" borderId="28" xfId="0" applyFont="1" applyFill="1" applyBorder="1" applyAlignment="1">
      <alignment horizontal="center" vertical="center"/>
    </xf>
    <xf numFmtId="0" fontId="29" fillId="3" borderId="24" xfId="0" applyFont="1" applyFill="1" applyBorder="1" applyAlignment="1">
      <alignment horizontal="center" vertical="center"/>
    </xf>
    <xf numFmtId="3" fontId="29" fillId="8" borderId="22" xfId="0" applyNumberFormat="1" applyFont="1" applyFill="1" applyBorder="1" applyAlignment="1">
      <alignment horizontal="center"/>
    </xf>
    <xf numFmtId="0" fontId="36" fillId="11" borderId="5" xfId="0" applyFont="1" applyFill="1" applyBorder="1"/>
    <xf numFmtId="3" fontId="36" fillId="11" borderId="5" xfId="0" applyNumberFormat="1" applyFont="1" applyFill="1" applyBorder="1" applyAlignment="1">
      <alignment horizontal="center"/>
    </xf>
    <xf numFmtId="0" fontId="38" fillId="0" borderId="5" xfId="0" applyFont="1" applyBorder="1" applyAlignment="1">
      <alignment horizontal="center"/>
    </xf>
    <xf numFmtId="3" fontId="38" fillId="0" borderId="5" xfId="0" applyNumberFormat="1" applyFont="1" applyBorder="1" applyAlignment="1">
      <alignment horizontal="center"/>
    </xf>
    <xf numFmtId="0" fontId="35" fillId="0" borderId="0" xfId="0" applyFont="1"/>
    <xf numFmtId="0" fontId="35" fillId="13" borderId="20" xfId="0" applyFont="1" applyFill="1" applyBorder="1"/>
    <xf numFmtId="0" fontId="35" fillId="13" borderId="21" xfId="0" applyFont="1" applyFill="1" applyBorder="1"/>
    <xf numFmtId="0" fontId="0" fillId="13" borderId="21" xfId="0" applyFill="1" applyBorder="1"/>
    <xf numFmtId="0" fontId="0" fillId="13" borderId="8" xfId="0" applyFill="1" applyBorder="1"/>
    <xf numFmtId="0" fontId="0" fillId="0" borderId="0" xfId="0" applyBorder="1" applyAlignment="1">
      <alignment horizontal="center"/>
    </xf>
    <xf numFmtId="3" fontId="0" fillId="0" borderId="0" xfId="0" applyNumberFormat="1" applyBorder="1" applyAlignment="1">
      <alignment horizontal="center"/>
    </xf>
    <xf numFmtId="0" fontId="35" fillId="0" borderId="0" xfId="0" applyFont="1" applyBorder="1"/>
    <xf numFmtId="0" fontId="4" fillId="0" borderId="5" xfId="0" applyFont="1" applyBorder="1" applyAlignment="1">
      <alignment horizontal="center" vertical="center"/>
    </xf>
    <xf numFmtId="3" fontId="4" fillId="0" borderId="5" xfId="0" applyNumberFormat="1" applyFont="1" applyBorder="1" applyAlignment="1">
      <alignment horizontal="center" vertical="center"/>
    </xf>
    <xf numFmtId="0" fontId="2" fillId="13" borderId="5" xfId="2" applyFont="1" applyFill="1" applyBorder="1" applyAlignment="1">
      <alignment horizontal="left"/>
    </xf>
    <xf numFmtId="0" fontId="2" fillId="13" borderId="5" xfId="2" applyFont="1" applyFill="1" applyBorder="1" applyAlignment="1">
      <alignment horizontal="center"/>
    </xf>
    <xf numFmtId="0" fontId="26" fillId="13" borderId="5" xfId="0" applyFont="1" applyFill="1" applyBorder="1" applyAlignment="1">
      <alignment horizontal="center"/>
    </xf>
    <xf numFmtId="0" fontId="31" fillId="13" borderId="22" xfId="0" applyFont="1" applyFill="1" applyBorder="1" applyAlignment="1">
      <alignment horizontal="center"/>
    </xf>
    <xf numFmtId="0" fontId="31" fillId="13" borderId="5" xfId="0" applyFont="1" applyFill="1" applyBorder="1" applyAlignment="1">
      <alignment horizontal="left"/>
    </xf>
    <xf numFmtId="0" fontId="31" fillId="13" borderId="36" xfId="0" applyFont="1" applyFill="1" applyBorder="1" applyAlignment="1">
      <alignment horizontal="left"/>
    </xf>
    <xf numFmtId="2" fontId="3" fillId="8" borderId="5" xfId="0" applyNumberFormat="1" applyFont="1" applyFill="1" applyBorder="1" applyAlignment="1">
      <alignment horizontal="center" vertical="center"/>
    </xf>
    <xf numFmtId="0" fontId="26" fillId="7" borderId="0" xfId="0" applyFont="1" applyFill="1" applyAlignment="1">
      <alignment horizontal="right"/>
    </xf>
    <xf numFmtId="0" fontId="0" fillId="7" borderId="0" xfId="0" applyFill="1" applyAlignment="1">
      <alignment horizontal="left"/>
    </xf>
    <xf numFmtId="0" fontId="5" fillId="11" borderId="5" xfId="0" applyFont="1" applyFill="1" applyBorder="1" applyAlignment="1">
      <alignment horizontal="left" vertical="center" wrapText="1"/>
    </xf>
    <xf numFmtId="0" fontId="5" fillId="11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left" vertical="center" wrapText="1"/>
    </xf>
    <xf numFmtId="166" fontId="5" fillId="0" borderId="5" xfId="0" applyNumberFormat="1" applyFont="1" applyFill="1" applyBorder="1" applyAlignment="1">
      <alignment horizontal="center" vertical="center"/>
    </xf>
    <xf numFmtId="0" fontId="5" fillId="14" borderId="5" xfId="0" applyFont="1" applyFill="1" applyBorder="1" applyAlignment="1">
      <alignment horizontal="left" vertical="center" wrapText="1"/>
    </xf>
    <xf numFmtId="166" fontId="5" fillId="14" borderId="5" xfId="0" applyNumberFormat="1" applyFont="1" applyFill="1" applyBorder="1" applyAlignment="1">
      <alignment horizontal="center" vertical="center"/>
    </xf>
    <xf numFmtId="0" fontId="5" fillId="15" borderId="5" xfId="0" applyFont="1" applyFill="1" applyBorder="1" applyAlignment="1">
      <alignment horizontal="left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1" fillId="7" borderId="0" xfId="0" applyFont="1" applyFill="1"/>
    <xf numFmtId="3" fontId="17" fillId="0" borderId="5" xfId="0" applyNumberFormat="1" applyFont="1" applyFill="1" applyBorder="1" applyAlignment="1">
      <alignment horizontal="center"/>
    </xf>
    <xf numFmtId="2" fontId="17" fillId="0" borderId="12" xfId="0" applyNumberFormat="1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/>
    </xf>
    <xf numFmtId="0" fontId="17" fillId="0" borderId="6" xfId="0" applyFont="1" applyFill="1" applyBorder="1" applyAlignment="1">
      <alignment horizontal="center"/>
    </xf>
    <xf numFmtId="3" fontId="3" fillId="0" borderId="7" xfId="0" applyNumberFormat="1" applyFont="1" applyFill="1" applyBorder="1" applyAlignment="1">
      <alignment horizontal="center"/>
    </xf>
    <xf numFmtId="164" fontId="3" fillId="0" borderId="13" xfId="3" applyNumberFormat="1" applyFont="1" applyFill="1" applyBorder="1" applyAlignment="1">
      <alignment horizontal="center"/>
    </xf>
    <xf numFmtId="167" fontId="5" fillId="15" borderId="5" xfId="0" applyNumberFormat="1" applyFont="1" applyFill="1" applyBorder="1" applyAlignment="1">
      <alignment horizontal="center" vertical="center"/>
    </xf>
    <xf numFmtId="2" fontId="3" fillId="7" borderId="5" xfId="0" applyNumberFormat="1" applyFont="1" applyFill="1" applyBorder="1" applyAlignment="1">
      <alignment horizontal="center" vertical="center"/>
    </xf>
    <xf numFmtId="0" fontId="5" fillId="3" borderId="28" xfId="0" applyFont="1" applyFill="1" applyBorder="1" applyAlignment="1">
      <alignment horizontal="center" vertical="center" wrapText="1"/>
    </xf>
    <xf numFmtId="0" fontId="36" fillId="7" borderId="5" xfId="0" applyFont="1" applyFill="1" applyBorder="1" applyAlignment="1">
      <alignment horizontal="center"/>
    </xf>
    <xf numFmtId="9" fontId="36" fillId="7" borderId="5" xfId="3" applyFont="1" applyFill="1" applyBorder="1" applyAlignment="1">
      <alignment horizontal="center"/>
    </xf>
    <xf numFmtId="0" fontId="36" fillId="11" borderId="5" xfId="0" applyFont="1" applyFill="1" applyBorder="1" applyAlignment="1">
      <alignment horizontal="center"/>
    </xf>
    <xf numFmtId="0" fontId="26" fillId="11" borderId="22" xfId="0" applyFont="1" applyFill="1" applyBorder="1" applyAlignment="1">
      <alignment horizontal="center"/>
    </xf>
    <xf numFmtId="0" fontId="26" fillId="13" borderId="22" xfId="0" applyFont="1" applyFill="1" applyBorder="1" applyAlignment="1">
      <alignment horizontal="center"/>
    </xf>
    <xf numFmtId="0" fontId="26" fillId="2" borderId="0" xfId="0" applyFont="1" applyFill="1"/>
    <xf numFmtId="0" fontId="11" fillId="9" borderId="0" xfId="0" applyFont="1" applyFill="1" applyBorder="1" applyAlignment="1">
      <alignment horizontal="center" vertical="center" wrapText="1"/>
    </xf>
    <xf numFmtId="0" fontId="31" fillId="16" borderId="22" xfId="0" applyFont="1" applyFill="1" applyBorder="1" applyAlignment="1">
      <alignment horizontal="center"/>
    </xf>
    <xf numFmtId="0" fontId="2" fillId="16" borderId="5" xfId="2" applyFont="1" applyFill="1" applyBorder="1" applyAlignment="1">
      <alignment horizontal="left"/>
    </xf>
    <xf numFmtId="0" fontId="2" fillId="16" borderId="5" xfId="2" applyFont="1" applyFill="1" applyBorder="1" applyAlignment="1">
      <alignment horizontal="center"/>
    </xf>
    <xf numFmtId="0" fontId="26" fillId="16" borderId="5" xfId="0" applyFont="1" applyFill="1" applyBorder="1" applyAlignment="1">
      <alignment horizontal="center"/>
    </xf>
    <xf numFmtId="0" fontId="26" fillId="16" borderId="22" xfId="0" applyFont="1" applyFill="1" applyBorder="1" applyAlignment="1">
      <alignment horizontal="center"/>
    </xf>
    <xf numFmtId="0" fontId="32" fillId="13" borderId="36" xfId="0" applyFont="1" applyFill="1" applyBorder="1" applyAlignment="1">
      <alignment horizontal="left"/>
    </xf>
    <xf numFmtId="49" fontId="26" fillId="13" borderId="36" xfId="0" applyNumberFormat="1" applyFont="1" applyFill="1" applyBorder="1" applyAlignment="1">
      <alignment horizontal="left"/>
    </xf>
    <xf numFmtId="0" fontId="31" fillId="13" borderId="5" xfId="0" applyFont="1" applyFill="1" applyBorder="1" applyAlignment="1">
      <alignment horizontal="center"/>
    </xf>
    <xf numFmtId="11" fontId="26" fillId="13" borderId="36" xfId="0" applyNumberFormat="1" applyFont="1" applyFill="1" applyBorder="1" applyAlignment="1">
      <alignment horizontal="left"/>
    </xf>
    <xf numFmtId="0" fontId="2" fillId="13" borderId="29" xfId="2" applyFont="1" applyFill="1" applyBorder="1" applyAlignment="1">
      <alignment horizontal="left"/>
    </xf>
    <xf numFmtId="0" fontId="31" fillId="13" borderId="29" xfId="0" applyFont="1" applyFill="1" applyBorder="1" applyAlignment="1">
      <alignment horizontal="left"/>
    </xf>
    <xf numFmtId="0" fontId="31" fillId="7" borderId="22" xfId="0" applyFont="1" applyFill="1" applyBorder="1" applyAlignment="1">
      <alignment horizontal="center"/>
    </xf>
    <xf numFmtId="11" fontId="26" fillId="7" borderId="29" xfId="0" applyNumberFormat="1" applyFont="1" applyFill="1" applyBorder="1" applyAlignment="1">
      <alignment horizontal="left"/>
    </xf>
    <xf numFmtId="0" fontId="2" fillId="7" borderId="5" xfId="2" applyFont="1" applyFill="1" applyBorder="1" applyAlignment="1">
      <alignment horizontal="center"/>
    </xf>
    <xf numFmtId="0" fontId="31" fillId="7" borderId="5" xfId="0" applyFont="1" applyFill="1" applyBorder="1" applyAlignment="1">
      <alignment horizontal="center"/>
    </xf>
    <xf numFmtId="0" fontId="26" fillId="7" borderId="5" xfId="0" applyFont="1" applyFill="1" applyBorder="1" applyAlignment="1">
      <alignment horizontal="center"/>
    </xf>
    <xf numFmtId="0" fontId="26" fillId="7" borderId="22" xfId="0" applyFont="1" applyFill="1" applyBorder="1" applyAlignment="1">
      <alignment horizontal="center"/>
    </xf>
    <xf numFmtId="49" fontId="26" fillId="7" borderId="29" xfId="0" applyNumberFormat="1" applyFont="1" applyFill="1" applyBorder="1" applyAlignment="1">
      <alignment horizontal="left"/>
    </xf>
    <xf numFmtId="0" fontId="31" fillId="7" borderId="29" xfId="0" applyFont="1" applyFill="1" applyBorder="1" applyAlignment="1">
      <alignment horizontal="left"/>
    </xf>
    <xf numFmtId="0" fontId="2" fillId="7" borderId="22" xfId="2" applyFont="1" applyFill="1" applyBorder="1" applyAlignment="1">
      <alignment horizontal="center"/>
    </xf>
    <xf numFmtId="0" fontId="26" fillId="7" borderId="29" xfId="0" applyFont="1" applyFill="1" applyBorder="1" applyAlignment="1">
      <alignment horizontal="left"/>
    </xf>
    <xf numFmtId="49" fontId="46" fillId="7" borderId="29" xfId="0" applyNumberFormat="1" applyFont="1" applyFill="1" applyBorder="1" applyAlignment="1"/>
    <xf numFmtId="0" fontId="2" fillId="7" borderId="29" xfId="2" applyFont="1" applyFill="1" applyBorder="1" applyAlignment="1">
      <alignment horizontal="left"/>
    </xf>
    <xf numFmtId="0" fontId="31" fillId="7" borderId="5" xfId="0" applyFont="1" applyFill="1" applyBorder="1" applyAlignment="1">
      <alignment horizontal="left"/>
    </xf>
    <xf numFmtId="0" fontId="32" fillId="7" borderId="5" xfId="0" applyFont="1" applyFill="1" applyBorder="1" applyAlignment="1">
      <alignment horizontal="left"/>
    </xf>
    <xf numFmtId="0" fontId="2" fillId="7" borderId="5" xfId="2" applyFont="1" applyFill="1" applyBorder="1" applyAlignment="1">
      <alignment horizontal="left"/>
    </xf>
    <xf numFmtId="0" fontId="31" fillId="7" borderId="0" xfId="0" applyFont="1" applyFill="1" applyBorder="1" applyAlignment="1">
      <alignment horizontal="left"/>
    </xf>
    <xf numFmtId="0" fontId="2" fillId="7" borderId="5" xfId="0" applyFont="1" applyFill="1" applyBorder="1" applyAlignment="1">
      <alignment horizontal="left"/>
    </xf>
    <xf numFmtId="0" fontId="26" fillId="7" borderId="5" xfId="0" applyFont="1" applyFill="1" applyBorder="1" applyAlignment="1">
      <alignment horizontal="left"/>
    </xf>
    <xf numFmtId="49" fontId="26" fillId="7" borderId="5" xfId="0" applyNumberFormat="1" applyFont="1" applyFill="1" applyBorder="1" applyAlignment="1">
      <alignment horizontal="left"/>
    </xf>
    <xf numFmtId="11" fontId="26" fillId="7" borderId="5" xfId="0" applyNumberFormat="1" applyFont="1" applyFill="1" applyBorder="1" applyAlignment="1">
      <alignment horizontal="left"/>
    </xf>
    <xf numFmtId="0" fontId="2" fillId="7" borderId="30" xfId="2" applyFont="1" applyFill="1" applyBorder="1" applyAlignment="1">
      <alignment horizontal="center"/>
    </xf>
    <xf numFmtId="0" fontId="31" fillId="7" borderId="30" xfId="0" applyFont="1" applyFill="1" applyBorder="1" applyAlignment="1">
      <alignment horizontal="center"/>
    </xf>
    <xf numFmtId="0" fontId="26" fillId="7" borderId="30" xfId="0" applyFont="1" applyFill="1" applyBorder="1" applyAlignment="1">
      <alignment horizontal="center"/>
    </xf>
    <xf numFmtId="0" fontId="31" fillId="12" borderId="29" xfId="0" applyFont="1" applyFill="1" applyBorder="1" applyAlignment="1">
      <alignment horizontal="left"/>
    </xf>
    <xf numFmtId="0" fontId="2" fillId="12" borderId="5" xfId="2" applyFont="1" applyFill="1" applyBorder="1" applyAlignment="1">
      <alignment horizontal="center"/>
    </xf>
    <xf numFmtId="0" fontId="31" fillId="12" borderId="5" xfId="0" applyFont="1" applyFill="1" applyBorder="1" applyAlignment="1">
      <alignment horizontal="center"/>
    </xf>
    <xf numFmtId="0" fontId="26" fillId="12" borderId="5" xfId="0" applyFont="1" applyFill="1" applyBorder="1" applyAlignment="1">
      <alignment horizontal="center"/>
    </xf>
    <xf numFmtId="0" fontId="26" fillId="12" borderId="22" xfId="0" applyFont="1" applyFill="1" applyBorder="1" applyAlignment="1">
      <alignment horizontal="center"/>
    </xf>
    <xf numFmtId="11" fontId="26" fillId="12" borderId="29" xfId="0" applyNumberFormat="1" applyFont="1" applyFill="1" applyBorder="1" applyAlignment="1">
      <alignment horizontal="left"/>
    </xf>
    <xf numFmtId="0" fontId="2" fillId="12" borderId="29" xfId="2" applyFont="1" applyFill="1" applyBorder="1" applyAlignment="1">
      <alignment horizontal="left"/>
    </xf>
    <xf numFmtId="0" fontId="26" fillId="12" borderId="29" xfId="0" applyFont="1" applyFill="1" applyBorder="1" applyAlignment="1">
      <alignment horizontal="left"/>
    </xf>
    <xf numFmtId="49" fontId="26" fillId="12" borderId="29" xfId="0" applyNumberFormat="1" applyFont="1" applyFill="1" applyBorder="1" applyAlignment="1">
      <alignment horizontal="left"/>
    </xf>
    <xf numFmtId="0" fontId="2" fillId="12" borderId="22" xfId="2" applyFont="1" applyFill="1" applyBorder="1" applyAlignment="1">
      <alignment horizontal="center"/>
    </xf>
    <xf numFmtId="0" fontId="32" fillId="12" borderId="29" xfId="0" applyFont="1" applyFill="1" applyBorder="1" applyAlignment="1">
      <alignment horizontal="left"/>
    </xf>
    <xf numFmtId="49" fontId="26" fillId="12" borderId="33" xfId="0" applyNumberFormat="1" applyFont="1" applyFill="1" applyBorder="1" applyAlignment="1">
      <alignment horizontal="left"/>
    </xf>
    <xf numFmtId="0" fontId="2" fillId="12" borderId="30" xfId="2" applyFont="1" applyFill="1" applyBorder="1" applyAlignment="1">
      <alignment horizontal="center"/>
    </xf>
  </cellXfs>
  <cellStyles count="4">
    <cellStyle name="Hypertextový odkaz" xfId="1" builtinId="8"/>
    <cellStyle name="Normální" xfId="0" builtinId="0"/>
    <cellStyle name="normální_List1" xfId="2"/>
    <cellStyle name="Procenta" xfId="3" builtinId="5"/>
  </cellStyles>
  <dxfs count="3"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34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7.xml"/><Relationship Id="rId13" Type="http://schemas.openxmlformats.org/officeDocument/2006/relationships/worksheet" Target="worksheets/sheet11.xml"/><Relationship Id="rId18" Type="http://schemas.openxmlformats.org/officeDocument/2006/relationships/worksheet" Target="worksheets/sheet15.xml"/><Relationship Id="rId26" Type="http://schemas.openxmlformats.org/officeDocument/2006/relationships/externalLink" Target="externalLinks/externalLink8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3.xml"/><Relationship Id="rId34" Type="http://schemas.openxmlformats.org/officeDocument/2006/relationships/externalLink" Target="externalLinks/externalLink16.xml"/><Relationship Id="rId7" Type="http://schemas.openxmlformats.org/officeDocument/2006/relationships/worksheet" Target="worksheets/sheet6.xml"/><Relationship Id="rId12" Type="http://schemas.openxmlformats.org/officeDocument/2006/relationships/worksheet" Target="worksheets/sheet10.xml"/><Relationship Id="rId17" Type="http://schemas.openxmlformats.org/officeDocument/2006/relationships/chartsheet" Target="chartsheets/sheet3.xml"/><Relationship Id="rId25" Type="http://schemas.openxmlformats.org/officeDocument/2006/relationships/externalLink" Target="externalLinks/externalLink7.xml"/><Relationship Id="rId33" Type="http://schemas.openxmlformats.org/officeDocument/2006/relationships/externalLink" Target="externalLinks/externalLink15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4.xml"/><Relationship Id="rId20" Type="http://schemas.openxmlformats.org/officeDocument/2006/relationships/externalLink" Target="externalLinks/externalLink2.xml"/><Relationship Id="rId29" Type="http://schemas.openxmlformats.org/officeDocument/2006/relationships/externalLink" Target="externalLinks/externalLink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worksheet" Target="worksheets/sheet9.xml"/><Relationship Id="rId24" Type="http://schemas.openxmlformats.org/officeDocument/2006/relationships/externalLink" Target="externalLinks/externalLink6.xml"/><Relationship Id="rId32" Type="http://schemas.openxmlformats.org/officeDocument/2006/relationships/externalLink" Target="externalLinks/externalLink14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4.xml"/><Relationship Id="rId15" Type="http://schemas.openxmlformats.org/officeDocument/2006/relationships/worksheet" Target="worksheets/sheet13.xml"/><Relationship Id="rId23" Type="http://schemas.openxmlformats.org/officeDocument/2006/relationships/externalLink" Target="externalLinks/externalLink5.xml"/><Relationship Id="rId28" Type="http://schemas.openxmlformats.org/officeDocument/2006/relationships/externalLink" Target="externalLinks/externalLink10.xml"/><Relationship Id="rId36" Type="http://schemas.openxmlformats.org/officeDocument/2006/relationships/externalLink" Target="externalLinks/externalLink18.xml"/><Relationship Id="rId10" Type="http://schemas.openxmlformats.org/officeDocument/2006/relationships/chartsheet" Target="chartsheets/sheet2.xml"/><Relationship Id="rId19" Type="http://schemas.openxmlformats.org/officeDocument/2006/relationships/externalLink" Target="externalLinks/externalLink1.xml"/><Relationship Id="rId31" Type="http://schemas.openxmlformats.org/officeDocument/2006/relationships/externalLink" Target="externalLinks/externalLink13.xml"/><Relationship Id="rId4" Type="http://schemas.openxmlformats.org/officeDocument/2006/relationships/chartsheet" Target="chartsheets/sheet1.xml"/><Relationship Id="rId9" Type="http://schemas.openxmlformats.org/officeDocument/2006/relationships/worksheet" Target="worksheets/sheet8.xml"/><Relationship Id="rId14" Type="http://schemas.openxmlformats.org/officeDocument/2006/relationships/worksheet" Target="worksheets/sheet12.xml"/><Relationship Id="rId22" Type="http://schemas.openxmlformats.org/officeDocument/2006/relationships/externalLink" Target="externalLinks/externalLink4.xml"/><Relationship Id="rId27" Type="http://schemas.openxmlformats.org/officeDocument/2006/relationships/externalLink" Target="externalLinks/externalLink9.xml"/><Relationship Id="rId30" Type="http://schemas.openxmlformats.org/officeDocument/2006/relationships/externalLink" Target="externalLinks/externalLink12.xml"/><Relationship Id="rId35" Type="http://schemas.openxmlformats.org/officeDocument/2006/relationships/externalLink" Target="externalLinks/externalLink17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'Počet etap'!$A$4</c:f>
              <c:strCache>
                <c:ptCount val="1"/>
                <c:pt idx="0">
                  <c:v>Počet etap</c:v>
                </c:pt>
              </c:strCache>
            </c:strRef>
          </c:tx>
          <c:spPr>
            <a:ln w="34925" cap="rnd">
              <a:solidFill>
                <a:schemeClr val="accent1"/>
              </a:solidFill>
              <a:round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'Počet etap'!$B$3:$Q$3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'Počet etap'!$B$4:$Q$4</c:f>
              <c:numCache>
                <c:formatCode>General</c:formatCode>
                <c:ptCount val="16"/>
                <c:pt idx="0">
                  <c:v>26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 formatCode="0">
                  <c:v>32</c:v>
                </c:pt>
                <c:pt idx="5" formatCode="0">
                  <c:v>27</c:v>
                </c:pt>
                <c:pt idx="6" formatCode="0">
                  <c:v>20</c:v>
                </c:pt>
                <c:pt idx="7" formatCode="0">
                  <c:v>26</c:v>
                </c:pt>
                <c:pt idx="8" formatCode="0">
                  <c:v>28</c:v>
                </c:pt>
                <c:pt idx="9" formatCode="0">
                  <c:v>31</c:v>
                </c:pt>
                <c:pt idx="10" formatCode="0">
                  <c:v>31</c:v>
                </c:pt>
                <c:pt idx="11" formatCode="0">
                  <c:v>31</c:v>
                </c:pt>
                <c:pt idx="12" formatCode="0">
                  <c:v>30</c:v>
                </c:pt>
                <c:pt idx="13" formatCode="0">
                  <c:v>30</c:v>
                </c:pt>
                <c:pt idx="14" formatCode="0">
                  <c:v>30</c:v>
                </c:pt>
                <c:pt idx="15" formatCode="0">
                  <c:v>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148416"/>
        <c:axId val="320148808"/>
      </c:lineChart>
      <c:catAx>
        <c:axId val="320148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148808"/>
        <c:crosses val="autoZero"/>
        <c:auto val="1"/>
        <c:lblAlgn val="ctr"/>
        <c:lblOffset val="100"/>
        <c:noMultiLvlLbl val="0"/>
      </c:catAx>
      <c:valAx>
        <c:axId val="320148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320148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036804111882433E-2"/>
          <c:y val="2.3327897393320373E-2"/>
          <c:w val="0.98496319588811754"/>
          <c:h val="0.91525978460853052"/>
        </c:manualLayout>
      </c:layout>
      <c:lineChart>
        <c:grouping val="standard"/>
        <c:varyColors val="0"/>
        <c:ser>
          <c:idx val="0"/>
          <c:order val="0"/>
          <c:tx>
            <c:strRef>
              <c:f>'Počet km'!$B$5:$B$20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tx>
          <c:dLbls>
            <c:dLbl>
              <c:idx val="0"/>
              <c:layout>
                <c:manualLayout>
                  <c:x val="-2.8699079445013393E-2"/>
                  <c:y val="4.6693876350470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4.3732989413530196E-2"/>
                  <c:y val="-3.608860793736300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3.6900661727017316E-2"/>
                  <c:y val="-2.549186462538936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2431010027890944E-2"/>
                  <c:y val="-6.3673467750641997E-3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1.3666228307149233E-3"/>
                  <c:y val="4.0326529575406597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6.4231273043601406E-2"/>
                  <c:y val="-2.33469381752354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2.3232588122153699E-2"/>
                  <c:y val="-3.8204080650385198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5.3303694576137574E-2"/>
                  <c:y val="3.1847172047668397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2.0453067411165971E-2"/>
                  <c:y val="-3.4090123499258079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3.4174554799732804E-2"/>
                  <c:y val="3.6052205062404211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1.230283972790381E-2"/>
                  <c:y val="-3.3931487117556981E-2"/>
                </c:manualLayout>
              </c:layout>
              <c:spPr>
                <a:ln>
                  <a:noFill/>
                </a:ln>
              </c:spPr>
              <c:txPr>
                <a:bodyPr/>
                <a:lstStyle/>
                <a:p>
                  <a:pPr>
                    <a:defRPr sz="148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ln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8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'Počet km'!$B$5:$B$20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'Počet km'!$C$5:$C$20</c:f>
              <c:numCache>
                <c:formatCode>#,##0</c:formatCode>
                <c:ptCount val="16"/>
                <c:pt idx="0">
                  <c:v>1331</c:v>
                </c:pt>
                <c:pt idx="1">
                  <c:v>1349</c:v>
                </c:pt>
                <c:pt idx="2">
                  <c:v>1448</c:v>
                </c:pt>
                <c:pt idx="3">
                  <c:v>1439</c:v>
                </c:pt>
                <c:pt idx="4">
                  <c:v>1663</c:v>
                </c:pt>
                <c:pt idx="5">
                  <c:v>1425</c:v>
                </c:pt>
                <c:pt idx="6">
                  <c:v>1058</c:v>
                </c:pt>
                <c:pt idx="7">
                  <c:v>1282</c:v>
                </c:pt>
                <c:pt idx="8">
                  <c:v>1372</c:v>
                </c:pt>
                <c:pt idx="9">
                  <c:v>1425</c:v>
                </c:pt>
                <c:pt idx="10">
                  <c:v>1436</c:v>
                </c:pt>
                <c:pt idx="11">
                  <c:v>1394</c:v>
                </c:pt>
                <c:pt idx="12">
                  <c:v>1322</c:v>
                </c:pt>
                <c:pt idx="13">
                  <c:v>1302</c:v>
                </c:pt>
                <c:pt idx="14">
                  <c:v>1323</c:v>
                </c:pt>
                <c:pt idx="15">
                  <c:v>1399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149592"/>
        <c:axId val="320149984"/>
      </c:lineChart>
      <c:catAx>
        <c:axId val="320149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8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0149984"/>
        <c:crosses val="autoZero"/>
        <c:auto val="1"/>
        <c:lblAlgn val="ctr"/>
        <c:lblOffset val="100"/>
        <c:noMultiLvlLbl val="0"/>
      </c:catAx>
      <c:valAx>
        <c:axId val="320149984"/>
        <c:scaling>
          <c:orientation val="minMax"/>
          <c:max val="1800"/>
          <c:min val="1000"/>
        </c:scaling>
        <c:delete val="1"/>
        <c:axPos val="l"/>
        <c:majorGridlines/>
        <c:numFmt formatCode="#,##0" sourceLinked="1"/>
        <c:majorTickMark val="out"/>
        <c:minorTickMark val="none"/>
        <c:tickLblPos val="nextTo"/>
        <c:crossAx val="320149592"/>
        <c:crosses val="autoZero"/>
        <c:crossBetween val="between"/>
        <c:majorUnit val="200"/>
      </c:valAx>
      <c:spPr>
        <a:solidFill>
          <a:srgbClr val="FFFF00"/>
        </a:solidFill>
      </c:spPr>
    </c:plotArea>
    <c:plotVisOnly val="1"/>
    <c:dispBlanksAs val="gap"/>
    <c:showDLblsOverMax val="0"/>
  </c:chart>
  <c:txPr>
    <a:bodyPr/>
    <a:lstStyle/>
    <a:p>
      <a:pPr>
        <a:defRPr sz="148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3.9559683522531849E-2"/>
                  <c:y val="5.457025920873124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3.2679738562091505E-2"/>
                  <c:y val="-5.457025920873126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100" b="1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'Nastoupané m celkem'!$F$5:$F$7</c:f>
              <c:numCache>
                <c:formatCode>General</c:formatCode>
                <c:ptCount val="3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</c:numCache>
            </c:numRef>
          </c:cat>
          <c:val>
            <c:numRef>
              <c:f>'Nastoupané m celkem'!$G$5:$G$7</c:f>
              <c:numCache>
                <c:formatCode>#,##0</c:formatCode>
                <c:ptCount val="3"/>
                <c:pt idx="0">
                  <c:v>18455</c:v>
                </c:pt>
                <c:pt idx="1">
                  <c:v>19961</c:v>
                </c:pt>
                <c:pt idx="2">
                  <c:v>20961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0262496"/>
        <c:axId val="320262104"/>
      </c:lineChart>
      <c:catAx>
        <c:axId val="320262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0262104"/>
        <c:crosses val="autoZero"/>
        <c:auto val="1"/>
        <c:lblAlgn val="ctr"/>
        <c:lblOffset val="100"/>
        <c:noMultiLvlLbl val="0"/>
      </c:catAx>
      <c:valAx>
        <c:axId val="320262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0262496"/>
        <c:crosses val="autoZero"/>
        <c:crossBetween val="between"/>
      </c:valAx>
      <c:spPr>
        <a:pattFill prst="smConfetti">
          <a:fgClr>
            <a:srgbClr val="FFFF00"/>
          </a:fgClr>
          <a:bgClr>
            <a:srgbClr val="FFFFFF"/>
          </a:bgClr>
        </a:pattFill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75185158574335E-3"/>
          <c:y val="0.16988449015988885"/>
          <c:w val="0.97941881817812104"/>
          <c:h val="0.61776178239959578"/>
        </c:manualLayout>
      </c:layout>
      <c:lineChart>
        <c:grouping val="standard"/>
        <c:varyColors val="0"/>
        <c:ser>
          <c:idx val="0"/>
          <c:order val="0"/>
          <c:tx>
            <c:strRef>
              <c:f>Teploty!$B$2:$M$2</c:f>
              <c:strCach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strCache>
            </c:strRef>
          </c:tx>
          <c:spPr>
            <a:ln w="12700">
              <a:solidFill>
                <a:srgbClr val="FF6600"/>
              </a:solidFill>
              <a:prstDash val="solid"/>
            </a:ln>
          </c:spPr>
          <c:marker>
            <c:symbol val="diamond"/>
            <c:size val="12"/>
            <c:spPr>
              <a:solidFill>
                <a:srgbClr val="FF6600"/>
              </a:solidFill>
              <a:ln>
                <a:solidFill>
                  <a:srgbClr val="FF6600"/>
                </a:solidFill>
                <a:prstDash val="solid"/>
              </a:ln>
            </c:spPr>
          </c:marker>
          <c:dLbls>
            <c:dLbl>
              <c:idx val="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numFmt formatCode="#,##0.0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Teploty!$B$2:$M$2</c:f>
              <c:numCache>
                <c:formatCode>General</c:formatCode>
                <c:ptCount val="12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</c:numCache>
            </c:numRef>
          </c:cat>
          <c:val>
            <c:numRef>
              <c:f>Teploty!$B$3:$M$3</c:f>
              <c:numCache>
                <c:formatCode>00.0\°\C</c:formatCode>
                <c:ptCount val="12"/>
                <c:pt idx="0">
                  <c:v>17.78125</c:v>
                </c:pt>
                <c:pt idx="1">
                  <c:v>20.333333333333332</c:v>
                </c:pt>
                <c:pt idx="2">
                  <c:v>20.263157894736842</c:v>
                </c:pt>
                <c:pt idx="3">
                  <c:v>20.6</c:v>
                </c:pt>
                <c:pt idx="4">
                  <c:v>19.535714285714285</c:v>
                </c:pt>
                <c:pt idx="5">
                  <c:v>17.3</c:v>
                </c:pt>
                <c:pt idx="6">
                  <c:v>19.5</c:v>
                </c:pt>
                <c:pt idx="7">
                  <c:v>19.032258064516128</c:v>
                </c:pt>
                <c:pt idx="8">
                  <c:v>18.133333333333333</c:v>
                </c:pt>
                <c:pt idx="9">
                  <c:v>19</c:v>
                </c:pt>
                <c:pt idx="10">
                  <c:v>18.566666666666666</c:v>
                </c:pt>
                <c:pt idx="11">
                  <c:v>18.100000000000001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860432"/>
        <c:axId val="324860824"/>
      </c:lineChart>
      <c:catAx>
        <c:axId val="324860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248608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860824"/>
        <c:scaling>
          <c:orientation val="minMax"/>
          <c:max val="22"/>
          <c:min val="16"/>
        </c:scaling>
        <c:delete val="1"/>
        <c:axPos val="l"/>
        <c:numFmt formatCode="00.0\°\C" sourceLinked="1"/>
        <c:majorTickMark val="out"/>
        <c:minorTickMark val="none"/>
        <c:tickLblPos val="nextTo"/>
        <c:crossAx val="324860432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9933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Počet jezdců 2001 - 2015                               </a:t>
            </a:r>
          </a:p>
        </c:rich>
      </c:tx>
      <c:layout>
        <c:manualLayout>
          <c:xMode val="edge"/>
          <c:yMode val="edge"/>
          <c:x val="0.33151482709398167"/>
          <c:y val="0.16654112709051866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43"/>
      <c:rotY val="10"/>
      <c:depthPercent val="230"/>
      <c:rAngAx val="1"/>
    </c:view3D>
    <c:floor>
      <c:thickness val="0"/>
      <c:spPr>
        <a:noFill/>
        <a:ln w="9525">
          <a:noFill/>
        </a:ln>
      </c:spPr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1.3598326359832637E-2"/>
          <c:y val="0.29711375212224106"/>
          <c:w val="0.97594142259414229"/>
          <c:h val="0.60441426146010191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'Počet jezdců'!$B$3:$Q$3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Pt>
            <c:idx val="8"/>
            <c:invertIfNegative val="0"/>
            <c:bubble3D val="0"/>
          </c:dPt>
          <c:dPt>
            <c:idx val="9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</c:dPt>
          <c:dPt>
            <c:idx val="13"/>
            <c:invertIfNegative val="0"/>
            <c:bubble3D val="0"/>
          </c:dPt>
          <c:dPt>
            <c:idx val="14"/>
            <c:invertIfNegative val="0"/>
            <c:bubble3D val="0"/>
          </c:dPt>
          <c:dLbls>
            <c:dLbl>
              <c:idx val="0"/>
              <c:layout>
                <c:manualLayout>
                  <c:x val="4.6087598425196847E-3"/>
                  <c:y val="-2.47536036605050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7.6833755155605553E-3"/>
                  <c:y val="-9.143963956377110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8.6657527184101982E-3"/>
                  <c:y val="-2.6642525299310847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7180586801649798E-3"/>
                  <c:y val="-1.663452496245462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6.3282714660667962E-3"/>
                  <c:y val="-1.9098067287043666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5909261342332205E-3"/>
                  <c:y val="-9.2596179488259149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1.1711426696662917E-2"/>
                  <c:y val="-1.40892949878591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8.6323584551931017E-3"/>
                  <c:y val="-6.669473802405715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9.5153730783652038E-3"/>
                  <c:y val="-1.8658189116734739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2.7952755905511812E-3"/>
                  <c:y val="-2.2360021288500075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"/>
                  <c:y val="-1.096074220668940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3.8013217097862769E-3"/>
                  <c:y val="-8.4974805956742044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300" b="1" i="0" u="none" strike="noStrike" baseline="0">
                      <a:solidFill>
                        <a:srgbClr val="993366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 i="0" u="none" strike="noStrike" baseline="0">
                    <a:solidFill>
                      <a:srgbClr val="993366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'Počet jezdců'!$B$3:$Q$3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'Počet jezdců'!$B$4:$Q$4</c:f>
              <c:numCache>
                <c:formatCode>General</c:formatCode>
                <c:ptCount val="16"/>
                <c:pt idx="0">
                  <c:v>16</c:v>
                </c:pt>
                <c:pt idx="1">
                  <c:v>22</c:v>
                </c:pt>
                <c:pt idx="2">
                  <c:v>30</c:v>
                </c:pt>
                <c:pt idx="3">
                  <c:v>36</c:v>
                </c:pt>
                <c:pt idx="4" formatCode="0">
                  <c:v>37</c:v>
                </c:pt>
                <c:pt idx="5" formatCode="0">
                  <c:v>43</c:v>
                </c:pt>
                <c:pt idx="6" formatCode="0">
                  <c:v>38</c:v>
                </c:pt>
                <c:pt idx="7" formatCode="0">
                  <c:v>54</c:v>
                </c:pt>
                <c:pt idx="8" formatCode="0">
                  <c:v>54</c:v>
                </c:pt>
                <c:pt idx="9" formatCode="0">
                  <c:v>52</c:v>
                </c:pt>
                <c:pt idx="10" formatCode="0">
                  <c:v>54</c:v>
                </c:pt>
                <c:pt idx="11" formatCode="0">
                  <c:v>47</c:v>
                </c:pt>
                <c:pt idx="12" formatCode="0">
                  <c:v>49</c:v>
                </c:pt>
                <c:pt idx="13" formatCode="0">
                  <c:v>44</c:v>
                </c:pt>
                <c:pt idx="14" formatCode="0">
                  <c:v>48</c:v>
                </c:pt>
                <c:pt idx="15" formatCode="0">
                  <c:v>44</c:v>
                </c:pt>
              </c:numCache>
            </c:numRef>
          </c:val>
          <c:shape val="cylinder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40"/>
        <c:gapDepth val="10"/>
        <c:shape val="box"/>
        <c:axId val="324862000"/>
        <c:axId val="324862392"/>
        <c:axId val="0"/>
      </c:bar3DChart>
      <c:catAx>
        <c:axId val="3248620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4862392"/>
        <c:crosses val="autoZero"/>
        <c:auto val="1"/>
        <c:lblAlgn val="ctr"/>
        <c:lblOffset val="100"/>
        <c:noMultiLvlLbl val="0"/>
      </c:catAx>
      <c:valAx>
        <c:axId val="3248623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one"/>
        <c:spPr>
          <a:ln w="3175">
            <a:solidFill>
              <a:srgbClr val="000000"/>
            </a:solidFill>
            <a:prstDash val="solid"/>
          </a:ln>
        </c:spPr>
        <c:crossAx val="324862000"/>
        <c:crosses val="autoZero"/>
        <c:crossBetween val="between"/>
      </c:valAx>
      <c:spPr>
        <a:solidFill>
          <a:srgbClr val="FFFF99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5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r>
              <a:rPr lang="cs-CZ"/>
              <a:t>Průměrný počet jezdců v etapě</a:t>
            </a:r>
          </a:p>
        </c:rich>
      </c:tx>
      <c:layout>
        <c:manualLayout>
          <c:xMode val="edge"/>
          <c:yMode val="edge"/>
          <c:x val="0.31171561767625161"/>
          <c:y val="2.037381041702468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460251046025104E-2"/>
          <c:y val="0.13073005093378609"/>
          <c:w val="0.97907949790794979"/>
          <c:h val="0.777589134125636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'Průměrný počet jezdců v etapě'!$F$5:$F$20</c:f>
              <c:strCache>
                <c:ptCount val="16"/>
                <c:pt idx="0">
                  <c:v>5,31</c:v>
                </c:pt>
                <c:pt idx="1">
                  <c:v>8,93</c:v>
                </c:pt>
                <c:pt idx="2">
                  <c:v>9,18</c:v>
                </c:pt>
                <c:pt idx="3">
                  <c:v>8,75</c:v>
                </c:pt>
                <c:pt idx="4">
                  <c:v>9,97</c:v>
                </c:pt>
                <c:pt idx="5">
                  <c:v>9,93</c:v>
                </c:pt>
                <c:pt idx="6">
                  <c:v>11,30</c:v>
                </c:pt>
                <c:pt idx="7">
                  <c:v>15,27</c:v>
                </c:pt>
                <c:pt idx="8">
                  <c:v>17,11</c:v>
                </c:pt>
                <c:pt idx="9">
                  <c:v>14,13</c:v>
                </c:pt>
                <c:pt idx="10">
                  <c:v>15,26</c:v>
                </c:pt>
                <c:pt idx="11">
                  <c:v>16,10</c:v>
                </c:pt>
                <c:pt idx="12">
                  <c:v>15,70</c:v>
                </c:pt>
                <c:pt idx="13">
                  <c:v>17,03</c:v>
                </c:pt>
                <c:pt idx="14">
                  <c:v>17,23</c:v>
                </c:pt>
                <c:pt idx="15">
                  <c:v>17,48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 CE"/>
                    <a:ea typeface="Arial CE"/>
                    <a:cs typeface="Arial CE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'Průměrný počet jezdců v etapě'!$E$5:$E$20</c:f>
              <c:numCache>
                <c:formatCode>0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'Průměrný počet jezdců v etapě'!$F$5:$F$20</c:f>
              <c:numCache>
                <c:formatCode>0.00</c:formatCode>
                <c:ptCount val="16"/>
                <c:pt idx="0">
                  <c:v>5.3076923076923075</c:v>
                </c:pt>
                <c:pt idx="1">
                  <c:v>8.9259259259259256</c:v>
                </c:pt>
                <c:pt idx="2">
                  <c:v>9.1785714285714288</c:v>
                </c:pt>
                <c:pt idx="3">
                  <c:v>8.75</c:v>
                </c:pt>
                <c:pt idx="4">
                  <c:v>9.96875</c:v>
                </c:pt>
                <c:pt idx="5">
                  <c:v>9.9259259259259256</c:v>
                </c:pt>
                <c:pt idx="6">
                  <c:v>11.3</c:v>
                </c:pt>
                <c:pt idx="7">
                  <c:v>15.27</c:v>
                </c:pt>
                <c:pt idx="8">
                  <c:v>17.107142857142858</c:v>
                </c:pt>
                <c:pt idx="9">
                  <c:v>14.13</c:v>
                </c:pt>
                <c:pt idx="10">
                  <c:v>15.26</c:v>
                </c:pt>
                <c:pt idx="11">
                  <c:v>16.096774193548388</c:v>
                </c:pt>
                <c:pt idx="12">
                  <c:v>15.7</c:v>
                </c:pt>
                <c:pt idx="13">
                  <c:v>17.03</c:v>
                </c:pt>
                <c:pt idx="14">
                  <c:v>17.233333333333334</c:v>
                </c:pt>
                <c:pt idx="15">
                  <c:v>17.48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863176"/>
        <c:axId val="324863568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>
                      <c:ext uri="{02D57815-91ED-43cb-92C2-25804820EDAC}">
                        <c15:formulaRef>
                          <c15:sqref>'Průměrný počet jezdců v etapě'!$E$5:$E$20</c15:sqref>
                        </c15:formulaRef>
                      </c:ext>
                    </c:extLst>
                    <c:strCache>
                      <c:ptCount val="16"/>
                      <c:pt idx="0">
                        <c:v>2001</c:v>
                      </c:pt>
                      <c:pt idx="1">
                        <c:v>2002</c:v>
                      </c:pt>
                      <c:pt idx="2">
                        <c:v>2003</c:v>
                      </c:pt>
                      <c:pt idx="3">
                        <c:v>2004</c:v>
                      </c:pt>
                      <c:pt idx="4">
                        <c:v>2005</c:v>
                      </c:pt>
                      <c:pt idx="5">
                        <c:v>2006</c:v>
                      </c:pt>
                      <c:pt idx="6">
                        <c:v>2007</c:v>
                      </c:pt>
                      <c:pt idx="7">
                        <c:v>2008</c:v>
                      </c:pt>
                      <c:pt idx="8">
                        <c:v>2009</c:v>
                      </c:pt>
                      <c:pt idx="9">
                        <c:v>2010</c:v>
                      </c:pt>
                      <c:pt idx="10">
                        <c:v>2011</c:v>
                      </c:pt>
                      <c:pt idx="11">
                        <c:v>2012</c:v>
                      </c:pt>
                      <c:pt idx="12">
                        <c:v>2013</c:v>
                      </c:pt>
                      <c:pt idx="13">
                        <c:v>2014</c:v>
                      </c:pt>
                      <c:pt idx="14">
                        <c:v>2015</c:v>
                      </c:pt>
                      <c:pt idx="15">
                        <c:v>2016</c:v>
                      </c:pt>
                    </c:strCache>
                  </c:strRef>
                </c:tx>
                <c:invertIfNegative val="0"/>
                <c:cat>
                  <c:numRef>
                    <c:extLst>
                      <c:ext uri="{02D57815-91ED-43cb-92C2-25804820EDAC}">
                        <c15:formulaRef>
                          <c15:sqref>'Průměrný počet jezdců v etapě'!$E$5:$E$20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2001</c:v>
                      </c:pt>
                      <c:pt idx="1">
                        <c:v>2002</c:v>
                      </c:pt>
                      <c:pt idx="2">
                        <c:v>2003</c:v>
                      </c:pt>
                      <c:pt idx="3">
                        <c:v>2004</c:v>
                      </c:pt>
                      <c:pt idx="4">
                        <c:v>2005</c:v>
                      </c:pt>
                      <c:pt idx="5">
                        <c:v>2006</c:v>
                      </c:pt>
                      <c:pt idx="6">
                        <c:v>2007</c:v>
                      </c:pt>
                      <c:pt idx="7">
                        <c:v>2008</c:v>
                      </c:pt>
                      <c:pt idx="8">
                        <c:v>2009</c:v>
                      </c:pt>
                      <c:pt idx="9">
                        <c:v>2010</c:v>
                      </c:pt>
                      <c:pt idx="10">
                        <c:v>2011</c:v>
                      </c:pt>
                      <c:pt idx="11">
                        <c:v>2012</c:v>
                      </c:pt>
                      <c:pt idx="12">
                        <c:v>2013</c:v>
                      </c:pt>
                      <c:pt idx="13">
                        <c:v>2014</c:v>
                      </c:pt>
                      <c:pt idx="14">
                        <c:v>2015</c:v>
                      </c:pt>
                      <c:pt idx="15">
                        <c:v>2016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'Průměrný počet jezdců v etapě'!$E$5:$E$20</c15:sqref>
                        </c15:formulaRef>
                      </c:ext>
                    </c:extLst>
                    <c:numCache>
                      <c:formatCode>0</c:formatCode>
                      <c:ptCount val="16"/>
                      <c:pt idx="0">
                        <c:v>2001</c:v>
                      </c:pt>
                      <c:pt idx="1">
                        <c:v>2002</c:v>
                      </c:pt>
                      <c:pt idx="2">
                        <c:v>2003</c:v>
                      </c:pt>
                      <c:pt idx="3">
                        <c:v>2004</c:v>
                      </c:pt>
                      <c:pt idx="4">
                        <c:v>2005</c:v>
                      </c:pt>
                      <c:pt idx="5">
                        <c:v>2006</c:v>
                      </c:pt>
                      <c:pt idx="6">
                        <c:v>2007</c:v>
                      </c:pt>
                      <c:pt idx="7">
                        <c:v>2008</c:v>
                      </c:pt>
                      <c:pt idx="8">
                        <c:v>2009</c:v>
                      </c:pt>
                      <c:pt idx="9">
                        <c:v>2010</c:v>
                      </c:pt>
                      <c:pt idx="10">
                        <c:v>2011</c:v>
                      </c:pt>
                      <c:pt idx="11">
                        <c:v>2012</c:v>
                      </c:pt>
                      <c:pt idx="12">
                        <c:v>2013</c:v>
                      </c:pt>
                      <c:pt idx="13">
                        <c:v>2014</c:v>
                      </c:pt>
                      <c:pt idx="14">
                        <c:v>2015</c:v>
                      </c:pt>
                      <c:pt idx="15">
                        <c:v>2016</c:v>
                      </c:pt>
                    </c:numCache>
                  </c:numRef>
                </c:val>
              </c15:ser>
            </c15:filteredBarSeries>
          </c:ext>
        </c:extLst>
      </c:barChart>
      <c:catAx>
        <c:axId val="324863176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 CE"/>
                <a:ea typeface="Arial CE"/>
                <a:cs typeface="Arial CE"/>
              </a:defRPr>
            </a:pPr>
            <a:endParaRPr lang="cs-CZ"/>
          </a:p>
        </c:txPr>
        <c:crossAx val="3248635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863568"/>
        <c:scaling>
          <c:orientation val="minMax"/>
          <c:max val="19"/>
          <c:min val="4"/>
        </c:scaling>
        <c:delete val="1"/>
        <c:axPos val="l"/>
        <c:numFmt formatCode="0.00" sourceLinked="1"/>
        <c:majorTickMark val="out"/>
        <c:minorTickMark val="none"/>
        <c:tickLblPos val="nextTo"/>
        <c:crossAx val="324863176"/>
        <c:crosses val="autoZero"/>
        <c:crossBetween val="between"/>
        <c:minorUnit val="1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9900"/>
    </a:solidFill>
    <a:ln w="12700">
      <a:solidFill>
        <a:srgbClr val="99CC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100" b="0" i="0" u="none" strike="noStrike" baseline="0">
          <a:solidFill>
            <a:srgbClr val="000000"/>
          </a:solidFill>
          <a:latin typeface="Arial CE"/>
          <a:ea typeface="Arial CE"/>
          <a:cs typeface="Arial CE"/>
        </a:defRPr>
      </a:pPr>
      <a:endParaRPr lang="cs-CZ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066111664442899E-2"/>
          <c:y val="3.5528102090686943E-2"/>
          <c:w val="0.89745603674540686"/>
          <c:h val="0.83491245101211664"/>
        </c:manualLayout>
      </c:layout>
      <c:lineChart>
        <c:grouping val="standard"/>
        <c:varyColors val="0"/>
        <c:ser>
          <c:idx val="0"/>
          <c:order val="0"/>
          <c:tx>
            <c:strRef>
              <c:f>'Počet 1000'!$B$5:$B$20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tx>
          <c:dLbls>
            <c:dLbl>
              <c:idx val="0"/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2.6475986444415192E-2"/>
                  <c:y val="-5.381120463390352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7492122852185241E-2"/>
                  <c:y val="-6.155157329471747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2.8464848815139158E-2"/>
                  <c:y val="-5.7598576040063958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5280507895940217E-2"/>
                  <c:y val="3.8065284942830423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5.345811487167923E-3"/>
                  <c:y val="1.497873110688750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6.3742255965021808E-3"/>
                  <c:y val="4.572812019187257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3.2442730159923328E-2"/>
                  <c:y val="-5.37783208133466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2.7243342792174843E-2"/>
                  <c:y val="5.3281744954294503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4.0199763215755552E-2"/>
                  <c:y val="-5.765348296980119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3.8105663403053137E-2"/>
                  <c:y val="-6.5261411289106105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3.7187654645794571E-2"/>
                  <c:y val="6.858569402962561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5.9844868735083531E-2"/>
                  <c:y val="-2.3237397049506742E-2"/>
                </c:manualLayout>
              </c:layout>
              <c:spPr>
                <a:ln>
                  <a:solidFill>
                    <a:srgbClr val="FF0000"/>
                  </a:solidFill>
                </a:ln>
              </c:spPr>
              <c:txPr>
                <a:bodyPr/>
                <a:lstStyle/>
                <a:p>
                  <a:pPr>
                    <a:defRPr sz="1300" b="0" i="0" u="none" strike="noStrike" baseline="0">
                      <a:solidFill>
                        <a:srgbClr val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ln>
                <a:solidFill>
                  <a:srgbClr val="FF0000"/>
                </a:solidFill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3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'Počet 1000'!$B$5:$B$20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'Počet 1000'!$C$5:$C$20</c:f>
              <c:numCache>
                <c:formatCode>General</c:formatCode>
                <c:ptCount val="16"/>
                <c:pt idx="0">
                  <c:v>2</c:v>
                </c:pt>
                <c:pt idx="1">
                  <c:v>6</c:v>
                </c:pt>
                <c:pt idx="2">
                  <c:v>5</c:v>
                </c:pt>
                <c:pt idx="3">
                  <c:v>2</c:v>
                </c:pt>
                <c:pt idx="4">
                  <c:v>9</c:v>
                </c:pt>
                <c:pt idx="5">
                  <c:v>5</c:v>
                </c:pt>
                <c:pt idx="6">
                  <c:v>1</c:v>
                </c:pt>
                <c:pt idx="7">
                  <c:v>5</c:v>
                </c:pt>
                <c:pt idx="8">
                  <c:v>9</c:v>
                </c:pt>
                <c:pt idx="9">
                  <c:v>7</c:v>
                </c:pt>
                <c:pt idx="10">
                  <c:v>8</c:v>
                </c:pt>
                <c:pt idx="11">
                  <c:v>10</c:v>
                </c:pt>
                <c:pt idx="12">
                  <c:v>6</c:v>
                </c:pt>
                <c:pt idx="13">
                  <c:v>11</c:v>
                </c:pt>
                <c:pt idx="14">
                  <c:v>11</c:v>
                </c:pt>
                <c:pt idx="15">
                  <c:v>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4579248"/>
        <c:axId val="324579640"/>
      </c:lineChart>
      <c:catAx>
        <c:axId val="324579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4579640"/>
        <c:crosses val="autoZero"/>
        <c:auto val="1"/>
        <c:lblAlgn val="ctr"/>
        <c:lblOffset val="100"/>
        <c:noMultiLvlLbl val="0"/>
      </c:catAx>
      <c:valAx>
        <c:axId val="3245796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24579248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  <a:ln w="25400">
          <a:noFill/>
        </a:ln>
      </c:spPr>
    </c:plotArea>
    <c:plotVisOnly val="1"/>
    <c:dispBlanksAs val="zero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0.11869116360454945"/>
          <c:w val="1"/>
          <c:h val="0.76547413926200403"/>
        </c:manualLayout>
      </c:layout>
      <c:lineChart>
        <c:grouping val="standard"/>
        <c:varyColors val="0"/>
        <c:ser>
          <c:idx val="0"/>
          <c:order val="0"/>
          <c:tx>
            <c:strRef>
              <c:f>'Rychlostní průměr'!$B$3:$Q$3</c:f>
              <c:strCach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strCache>
            </c:strRef>
          </c:tx>
          <c:spPr>
            <a:ln w="25400">
              <a:solidFill>
                <a:srgbClr val="C00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FF8080"/>
                </a:solidFill>
                <a:prstDash val="solid"/>
              </a:ln>
            </c:spPr>
          </c:marker>
          <c:dLbls>
            <c:dLbl>
              <c:idx val="0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spPr>
                <a:noFill/>
              </c:spPr>
              <c:txPr>
                <a:bodyPr/>
                <a:lstStyle/>
                <a:p>
                  <a:pPr>
                    <a:defRPr sz="1200" b="0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cs-CZ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'Rychlostní průměr'!$B$3:$Q$3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'Rychlostní průměr'!$B$4:$Q$4</c:f>
              <c:numCache>
                <c:formatCode>0.00</c:formatCode>
                <c:ptCount val="16"/>
                <c:pt idx="0">
                  <c:v>22.576875000000005</c:v>
                </c:pt>
                <c:pt idx="1">
                  <c:v>22.553846153846152</c:v>
                </c:pt>
                <c:pt idx="2">
                  <c:v>21.743214285714284</c:v>
                </c:pt>
                <c:pt idx="3">
                  <c:v>21.914285714285711</c:v>
                </c:pt>
                <c:pt idx="4">
                  <c:v>21.787812500000001</c:v>
                </c:pt>
                <c:pt idx="5">
                  <c:v>20.637037037037036</c:v>
                </c:pt>
                <c:pt idx="6">
                  <c:v>21.04</c:v>
                </c:pt>
                <c:pt idx="7">
                  <c:v>19.584615384615383</c:v>
                </c:pt>
                <c:pt idx="8">
                  <c:v>19.574999999999999</c:v>
                </c:pt>
                <c:pt idx="9">
                  <c:v>19.3</c:v>
                </c:pt>
                <c:pt idx="10">
                  <c:v>19.22</c:v>
                </c:pt>
                <c:pt idx="11">
                  <c:v>18.274193548387096</c:v>
                </c:pt>
                <c:pt idx="12">
                  <c:v>18.509999999999998</c:v>
                </c:pt>
                <c:pt idx="13">
                  <c:v>18.059999999999999</c:v>
                </c:pt>
                <c:pt idx="14">
                  <c:v>17.529999999999998</c:v>
                </c:pt>
                <c:pt idx="15">
                  <c:v>17.48</c:v>
                </c:pt>
              </c:numCache>
            </c:numRef>
          </c:val>
          <c:smooth val="0"/>
        </c:ser>
        <c:ser>
          <c:idx val="1"/>
          <c:order val="1"/>
          <c:dLbls>
            <c:spPr>
              <a:noFill/>
              <a:ln>
                <a:noFill/>
              </a:ln>
              <a:effectLst/>
            </c:sp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numRef>
              <c:f>'Rychlostní průměr'!$B$3:$Q$3</c:f>
              <c:numCache>
                <c:formatCode>General</c:formatCode>
                <c:ptCount val="16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</c:numCache>
            </c:numRef>
          </c:cat>
          <c:val>
            <c:numRef>
              <c:f>'Rychlostní průměr'!$B$4:$M$4</c:f>
              <c:numCache>
                <c:formatCode>0.00</c:formatCode>
                <c:ptCount val="12"/>
                <c:pt idx="0">
                  <c:v>22.576875000000005</c:v>
                </c:pt>
                <c:pt idx="1">
                  <c:v>22.553846153846152</c:v>
                </c:pt>
                <c:pt idx="2">
                  <c:v>21.743214285714284</c:v>
                </c:pt>
                <c:pt idx="3">
                  <c:v>21.914285714285711</c:v>
                </c:pt>
                <c:pt idx="4">
                  <c:v>21.787812500000001</c:v>
                </c:pt>
                <c:pt idx="5">
                  <c:v>20.637037037037036</c:v>
                </c:pt>
                <c:pt idx="6">
                  <c:v>21.04</c:v>
                </c:pt>
                <c:pt idx="7">
                  <c:v>19.584615384615383</c:v>
                </c:pt>
                <c:pt idx="8">
                  <c:v>19.574999999999999</c:v>
                </c:pt>
                <c:pt idx="9">
                  <c:v>19.3</c:v>
                </c:pt>
                <c:pt idx="10">
                  <c:v>19.22</c:v>
                </c:pt>
                <c:pt idx="11">
                  <c:v>18.274193548387096</c:v>
                </c:pt>
              </c:numCache>
            </c:numRef>
          </c:val>
          <c:smooth val="0"/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324580424"/>
        <c:axId val="324580816"/>
      </c:lineChart>
      <c:catAx>
        <c:axId val="324580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2458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580816"/>
        <c:scaling>
          <c:orientation val="minMax"/>
          <c:min val="17"/>
        </c:scaling>
        <c:delete val="1"/>
        <c:axPos val="l"/>
        <c:numFmt formatCode="0.00" sourceLinked="1"/>
        <c:majorTickMark val="out"/>
        <c:minorTickMark val="none"/>
        <c:tickLblPos val="nextTo"/>
        <c:crossAx val="324580424"/>
        <c:crosses val="autoZero"/>
        <c:crossBetween val="between"/>
        <c:minorUnit val="1"/>
      </c:valAx>
      <c:spPr>
        <a:solidFill>
          <a:srgbClr val="FFFFCC"/>
        </a:solidFill>
        <a:ln w="12700">
          <a:solidFill>
            <a:srgbClr val="FFFFCC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0.984251969" l="0.78740157499999996" r="0.78740157499999996" t="0.984251969" header="0.4921259845" footer="0.492125984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6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cs-CZ"/>
              <a:t>Největší  Nezmaři</a:t>
            </a:r>
          </a:p>
        </c:rich>
      </c:tx>
      <c:layout>
        <c:manualLayout>
          <c:xMode val="edge"/>
          <c:yMode val="edge"/>
          <c:x val="0.41022968012631217"/>
          <c:y val="2.03043410372407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1.0438413361169102E-2"/>
          <c:y val="0.12013536379018612"/>
          <c:w val="0.97912317327766174"/>
          <c:h val="0.7478849407783417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5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'Historie účasti'!$B$3:$B$12</c:f>
              <c:strCache>
                <c:ptCount val="10"/>
                <c:pt idx="0">
                  <c:v>Přemek</c:v>
                </c:pt>
                <c:pt idx="1">
                  <c:v>Martin</c:v>
                </c:pt>
                <c:pt idx="2">
                  <c:v>Kocour</c:v>
                </c:pt>
                <c:pt idx="3">
                  <c:v>Tonda</c:v>
                </c:pt>
                <c:pt idx="4">
                  <c:v>Michal</c:v>
                </c:pt>
                <c:pt idx="5">
                  <c:v>Ondra Ludvík</c:v>
                </c:pt>
                <c:pt idx="6">
                  <c:v>Vítek</c:v>
                </c:pt>
                <c:pt idx="7">
                  <c:v>Standa</c:v>
                </c:pt>
                <c:pt idx="8">
                  <c:v>Vláďa</c:v>
                </c:pt>
                <c:pt idx="9">
                  <c:v>Šikl</c:v>
                </c:pt>
              </c:strCache>
            </c:strRef>
          </c:cat>
          <c:val>
            <c:numRef>
              <c:f>'Historie účasti'!$S$3:$S$12</c:f>
              <c:numCache>
                <c:formatCode>General</c:formatCode>
                <c:ptCount val="10"/>
                <c:pt idx="0">
                  <c:v>375</c:v>
                </c:pt>
                <c:pt idx="1">
                  <c:v>356</c:v>
                </c:pt>
                <c:pt idx="2">
                  <c:v>346</c:v>
                </c:pt>
                <c:pt idx="3">
                  <c:v>315</c:v>
                </c:pt>
                <c:pt idx="4">
                  <c:v>305</c:v>
                </c:pt>
                <c:pt idx="5">
                  <c:v>281</c:v>
                </c:pt>
                <c:pt idx="6">
                  <c:v>223</c:v>
                </c:pt>
                <c:pt idx="7">
                  <c:v>192</c:v>
                </c:pt>
                <c:pt idx="8">
                  <c:v>182</c:v>
                </c:pt>
                <c:pt idx="9">
                  <c:v>182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4581600"/>
        <c:axId val="324581992"/>
      </c:barChart>
      <c:catAx>
        <c:axId val="324581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324581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324581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324581600"/>
        <c:crosses val="autoZero"/>
        <c:crossBetween val="between"/>
      </c:valAx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5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78" workbookViewId="0"/>
  </sheetViews>
  <pageMargins left="0.7" right="0.7" top="0.78740157499999996" bottom="0.78740157499999996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1" workbookViewId="0"/>
  </sheetViews>
  <pageMargins left="0.78740157499999996" right="0.78740157499999996" top="0.984251969" bottom="0.984251969" header="0.5" footer="0.5"/>
  <pageSetup paperSize="9" orientation="landscape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58" workbookViewId="0"/>
  </sheetViews>
  <pageMargins left="0.78740157499999996" right="0.78740157499999996" top="0.984251969" bottom="0.984251969" header="0.4921259845" footer="0.4921259845"/>
  <pageSetup paperSize="9"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7" Type="http://schemas.openxmlformats.org/officeDocument/2006/relationships/image" Target="../media/image8.jpe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390525</xdr:colOff>
      <xdr:row>4</xdr:row>
      <xdr:rowOff>85724</xdr:rowOff>
    </xdr:from>
    <xdr:to>
      <xdr:col>17</xdr:col>
      <xdr:colOff>161924</xdr:colOff>
      <xdr:row>32</xdr:row>
      <xdr:rowOff>133349</xdr:rowOff>
    </xdr:to>
    <xdr:graphicFrame macro="">
      <xdr:nvGraphicFramePr>
        <xdr:cNvPr id="2" name="Graf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904875</xdr:colOff>
      <xdr:row>27</xdr:row>
      <xdr:rowOff>38100</xdr:rowOff>
    </xdr:from>
    <xdr:to>
      <xdr:col>6</xdr:col>
      <xdr:colOff>952500</xdr:colOff>
      <xdr:row>34</xdr:row>
      <xdr:rowOff>38100</xdr:rowOff>
    </xdr:to>
    <xdr:pic>
      <xdr:nvPicPr>
        <xdr:cNvPr id="58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6896100"/>
          <a:ext cx="1104900" cy="1133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27</xdr:row>
      <xdr:rowOff>0</xdr:rowOff>
    </xdr:from>
    <xdr:to>
      <xdr:col>2</xdr:col>
      <xdr:colOff>38100</xdr:colOff>
      <xdr:row>33</xdr:row>
      <xdr:rowOff>85725</xdr:rowOff>
    </xdr:to>
    <xdr:pic>
      <xdr:nvPicPr>
        <xdr:cNvPr id="588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858000"/>
          <a:ext cx="1104900" cy="1057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</xdr:colOff>
      <xdr:row>26</xdr:row>
      <xdr:rowOff>142875</xdr:rowOff>
    </xdr:from>
    <xdr:to>
      <xdr:col>3</xdr:col>
      <xdr:colOff>561975</xdr:colOff>
      <xdr:row>33</xdr:row>
      <xdr:rowOff>95250</xdr:rowOff>
    </xdr:to>
    <xdr:pic>
      <xdr:nvPicPr>
        <xdr:cNvPr id="588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700" y="6838950"/>
          <a:ext cx="111442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752475</xdr:colOff>
      <xdr:row>27</xdr:row>
      <xdr:rowOff>0</xdr:rowOff>
    </xdr:from>
    <xdr:to>
      <xdr:col>5</xdr:col>
      <xdr:colOff>695325</xdr:colOff>
      <xdr:row>33</xdr:row>
      <xdr:rowOff>95250</xdr:rowOff>
    </xdr:to>
    <xdr:pic>
      <xdr:nvPicPr>
        <xdr:cNvPr id="5890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6858000"/>
          <a:ext cx="1714500" cy="1066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752475</xdr:colOff>
      <xdr:row>27</xdr:row>
      <xdr:rowOff>47625</xdr:rowOff>
    </xdr:from>
    <xdr:to>
      <xdr:col>10</xdr:col>
      <xdr:colOff>247650</xdr:colOff>
      <xdr:row>34</xdr:row>
      <xdr:rowOff>19050</xdr:rowOff>
    </xdr:to>
    <xdr:pic>
      <xdr:nvPicPr>
        <xdr:cNvPr id="589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6905625"/>
          <a:ext cx="104775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27</xdr:row>
          <xdr:rowOff>47625</xdr:rowOff>
        </xdr:from>
        <xdr:to>
          <xdr:col>8</xdr:col>
          <xdr:colOff>495300</xdr:colOff>
          <xdr:row>34</xdr:row>
          <xdr:rowOff>57150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11</xdr:col>
      <xdr:colOff>28575</xdr:colOff>
      <xdr:row>27</xdr:row>
      <xdr:rowOff>76200</xdr:rowOff>
    </xdr:from>
    <xdr:to>
      <xdr:col>13</xdr:col>
      <xdr:colOff>438150</xdr:colOff>
      <xdr:row>34</xdr:row>
      <xdr:rowOff>28575</xdr:rowOff>
    </xdr:to>
    <xdr:pic>
      <xdr:nvPicPr>
        <xdr:cNvPr id="5892" name="Obrázek 7" descr="C:\Documents and Settings\pour\Local Settings\Temporary Internet Files\Content.Word\DSC01136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72550" y="6934200"/>
          <a:ext cx="16287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38</xdr:row>
      <xdr:rowOff>19050</xdr:rowOff>
    </xdr:from>
    <xdr:to>
      <xdr:col>2</xdr:col>
      <xdr:colOff>304800</xdr:colOff>
      <xdr:row>44</xdr:row>
      <xdr:rowOff>142875</xdr:rowOff>
    </xdr:to>
    <xdr:pic>
      <xdr:nvPicPr>
        <xdr:cNvPr id="5893" name="Obrázek 8" descr="\\srv031w.net4gas.n4g.local\Home_N4G\pour\Dokumenty\Záloha 9.2\BK Nezmar\P9280556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8658225"/>
          <a:ext cx="13430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5192" cy="6008077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542925</xdr:colOff>
      <xdr:row>7</xdr:row>
      <xdr:rowOff>142875</xdr:rowOff>
    </xdr:from>
    <xdr:to>
      <xdr:col>16</xdr:col>
      <xdr:colOff>0</xdr:colOff>
      <xdr:row>24</xdr:row>
      <xdr:rowOff>85725</xdr:rowOff>
    </xdr:to>
    <xdr:graphicFrame macro="">
      <xdr:nvGraphicFramePr>
        <xdr:cNvPr id="262177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123826</xdr:colOff>
      <xdr:row>7</xdr:row>
      <xdr:rowOff>85725</xdr:rowOff>
    </xdr:from>
    <xdr:to>
      <xdr:col>12</xdr:col>
      <xdr:colOff>552451</xdr:colOff>
      <xdr:row>22</xdr:row>
      <xdr:rowOff>123825</xdr:rowOff>
    </xdr:to>
    <xdr:graphicFrame macro="">
      <xdr:nvGraphicFramePr>
        <xdr:cNvPr id="934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57151</xdr:colOff>
      <xdr:row>4</xdr:row>
      <xdr:rowOff>114300</xdr:rowOff>
    </xdr:from>
    <xdr:to>
      <xdr:col>17</xdr:col>
      <xdr:colOff>1</xdr:colOff>
      <xdr:row>25</xdr:row>
      <xdr:rowOff>9525</xdr:rowOff>
    </xdr:to>
    <xdr:graphicFrame macro="">
      <xdr:nvGraphicFramePr>
        <xdr:cNvPr id="2124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137720" cy="5631264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314325</xdr:colOff>
      <xdr:row>2</xdr:row>
      <xdr:rowOff>38100</xdr:rowOff>
    </xdr:from>
    <xdr:to>
      <xdr:col>19</xdr:col>
      <xdr:colOff>38100</xdr:colOff>
      <xdr:row>20</xdr:row>
      <xdr:rowOff>0</xdr:rowOff>
    </xdr:to>
    <xdr:graphicFrame macro="">
      <xdr:nvGraphicFramePr>
        <xdr:cNvPr id="145484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4</xdr:row>
      <xdr:rowOff>161925</xdr:rowOff>
    </xdr:from>
    <xdr:to>
      <xdr:col>17</xdr:col>
      <xdr:colOff>0</xdr:colOff>
      <xdr:row>19</xdr:row>
      <xdr:rowOff>133350</xdr:rowOff>
    </xdr:to>
    <xdr:graphicFrame macro="">
      <xdr:nvGraphicFramePr>
        <xdr:cNvPr id="3198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47284" cy="5649310"/>
    <xdr:graphicFrame macro="">
      <xdr:nvGraphicFramePr>
        <xdr:cNvPr id="2" name="Graf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5%20Tom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2%20tom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3%20tom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4%20tom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5%20tom%20(opraveno)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7%20Tom%20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Kolocel&#225;%20sezona%20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0%20tom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8_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11%20tom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1%20II.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2%20II.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3%20II.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4%20II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6%20To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Kolo%202009%20to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Dosažené výšky v etapě "/>
      <sheetName val="Graf dosažených výšek "/>
      <sheetName val="Nastoupané metry v  etapě"/>
      <sheetName val="Graf nastoupaných metrů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Účast v hospodě"/>
      <sheetName val="Graf Účast v hospodě"/>
      <sheetName val="Hospoda"/>
      <sheetName val="Graf hospoda"/>
      <sheetName val="Účast"/>
      <sheetName val="Graf Účasti"/>
      <sheetName val="Vítěz 2005"/>
    </sheetNames>
    <sheetDataSet>
      <sheetData sheetId="0" refreshError="1"/>
      <sheetData sheetId="1" refreshError="1"/>
      <sheetData sheetId="2">
        <row r="6">
          <cell r="AI6">
            <v>1663</v>
          </cell>
        </row>
      </sheetData>
      <sheetData sheetId="3" refreshError="1"/>
      <sheetData sheetId="4">
        <row r="2">
          <cell r="J2">
            <v>21.787812500000001</v>
          </cell>
        </row>
      </sheetData>
      <sheetData sheetId="5" refreshError="1"/>
      <sheetData sheetId="6">
        <row r="2">
          <cell r="H2">
            <v>17.78125</v>
          </cell>
        </row>
        <row r="4">
          <cell r="H4">
            <v>28</v>
          </cell>
        </row>
        <row r="6">
          <cell r="H6">
            <v>7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0">
          <cell r="AI40">
            <v>9.96875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D7">
            <v>0.84375</v>
          </cell>
          <cell r="E7">
            <v>32</v>
          </cell>
          <cell r="F7">
            <v>27</v>
          </cell>
          <cell r="G7">
            <v>5</v>
          </cell>
        </row>
      </sheetData>
      <sheetData sheetId="28" refreshError="1"/>
      <sheetData sheetId="29">
        <row r="7">
          <cell r="F7" t="str">
            <v>Kocour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2"/>
      <sheetName val="List2"/>
    </sheetNames>
    <sheetDataSet>
      <sheetData sheetId="0" refreshError="1"/>
      <sheetData sheetId="1" refreshError="1"/>
      <sheetData sheetId="2">
        <row r="6">
          <cell r="AH6">
            <v>1394</v>
          </cell>
        </row>
      </sheetData>
      <sheetData sheetId="3" refreshError="1"/>
      <sheetData sheetId="4">
        <row r="2">
          <cell r="J2">
            <v>18.274193548387096</v>
          </cell>
        </row>
      </sheetData>
      <sheetData sheetId="5" refreshError="1"/>
      <sheetData sheetId="6">
        <row r="2">
          <cell r="H2">
            <v>19.032258064516128</v>
          </cell>
        </row>
        <row r="4">
          <cell r="H4">
            <v>27</v>
          </cell>
        </row>
        <row r="6">
          <cell r="H6">
            <v>7</v>
          </cell>
        </row>
      </sheetData>
      <sheetData sheetId="7" refreshError="1"/>
      <sheetData sheetId="8" refreshError="1"/>
      <sheetData sheetId="9" refreshError="1"/>
      <sheetData sheetId="10">
        <row r="3">
          <cell r="AH3">
            <v>30</v>
          </cell>
          <cell r="AI3">
            <v>1</v>
          </cell>
        </row>
        <row r="57">
          <cell r="AH57">
            <v>16.096774193548388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km ujetých v etapě"/>
      <sheetName val="Průměr km za  hod."/>
      <sheetName val="Graf Průměrné rychlosti"/>
      <sheetName val="Teploty v etapách"/>
      <sheetName val="Graf teplot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3"/>
      <sheetName val="List1"/>
    </sheetNames>
    <sheetDataSet>
      <sheetData sheetId="0" refreshError="1"/>
      <sheetData sheetId="1" refreshError="1"/>
      <sheetData sheetId="2">
        <row r="6">
          <cell r="AH6">
            <v>1322</v>
          </cell>
        </row>
      </sheetData>
      <sheetData sheetId="3" refreshError="1"/>
      <sheetData sheetId="4">
        <row r="2">
          <cell r="J2">
            <v>18.509999999999998</v>
          </cell>
        </row>
      </sheetData>
      <sheetData sheetId="5" refreshError="1"/>
      <sheetData sheetId="6">
        <row r="2">
          <cell r="H2">
            <v>18.133333333333333</v>
          </cell>
        </row>
        <row r="4">
          <cell r="H4">
            <v>34</v>
          </cell>
        </row>
        <row r="6">
          <cell r="H6">
            <v>2</v>
          </cell>
        </row>
      </sheetData>
      <sheetData sheetId="7" refreshError="1"/>
      <sheetData sheetId="8">
        <row r="4">
          <cell r="AH4">
            <v>1322</v>
          </cell>
        </row>
        <row r="5">
          <cell r="AH5">
            <v>1226</v>
          </cell>
        </row>
        <row r="6">
          <cell r="AH6">
            <v>1135</v>
          </cell>
        </row>
        <row r="7">
          <cell r="AH7">
            <v>1109</v>
          </cell>
        </row>
        <row r="8">
          <cell r="AH8">
            <v>1099</v>
          </cell>
        </row>
        <row r="9">
          <cell r="AH9">
            <v>1078</v>
          </cell>
        </row>
      </sheetData>
      <sheetData sheetId="9" refreshError="1"/>
      <sheetData sheetId="10">
        <row r="3">
          <cell r="AH3">
            <v>30</v>
          </cell>
        </row>
        <row r="4">
          <cell r="AH4">
            <v>28</v>
          </cell>
        </row>
        <row r="5">
          <cell r="AH5">
            <v>26</v>
          </cell>
        </row>
        <row r="8">
          <cell r="AH8">
            <v>25</v>
          </cell>
        </row>
        <row r="9">
          <cell r="AH9">
            <v>23</v>
          </cell>
        </row>
        <row r="12">
          <cell r="AH12">
            <v>21</v>
          </cell>
        </row>
        <row r="13">
          <cell r="AH13">
            <v>19</v>
          </cell>
        </row>
        <row r="14">
          <cell r="AH14">
            <v>18</v>
          </cell>
        </row>
        <row r="16">
          <cell r="AH16">
            <v>15</v>
          </cell>
        </row>
        <row r="17">
          <cell r="AH17">
            <v>13</v>
          </cell>
        </row>
        <row r="18">
          <cell r="AH18">
            <v>12</v>
          </cell>
        </row>
        <row r="19">
          <cell r="AH19">
            <v>12</v>
          </cell>
        </row>
        <row r="20">
          <cell r="AH20">
            <v>11</v>
          </cell>
        </row>
        <row r="21">
          <cell r="AH21">
            <v>10</v>
          </cell>
        </row>
        <row r="22">
          <cell r="AH22">
            <v>10</v>
          </cell>
        </row>
        <row r="23">
          <cell r="AH23">
            <v>9</v>
          </cell>
        </row>
        <row r="24">
          <cell r="AH24">
            <v>9</v>
          </cell>
        </row>
        <row r="25">
          <cell r="AH25">
            <v>8</v>
          </cell>
        </row>
        <row r="26">
          <cell r="AH26">
            <v>7</v>
          </cell>
        </row>
        <row r="27">
          <cell r="AH27">
            <v>6</v>
          </cell>
        </row>
        <row r="28">
          <cell r="AH28">
            <v>6</v>
          </cell>
        </row>
        <row r="29">
          <cell r="AH29">
            <v>4</v>
          </cell>
        </row>
        <row r="30">
          <cell r="AH30">
            <v>5</v>
          </cell>
        </row>
        <row r="31">
          <cell r="AH31">
            <v>3</v>
          </cell>
        </row>
        <row r="32">
          <cell r="AH32">
            <v>3</v>
          </cell>
        </row>
        <row r="33">
          <cell r="AH33">
            <v>3</v>
          </cell>
        </row>
        <row r="34">
          <cell r="AH34">
            <v>4</v>
          </cell>
        </row>
        <row r="35">
          <cell r="AH35">
            <v>2</v>
          </cell>
        </row>
        <row r="36">
          <cell r="AH36">
            <v>2</v>
          </cell>
        </row>
        <row r="37">
          <cell r="AH37">
            <v>2</v>
          </cell>
        </row>
        <row r="38">
          <cell r="AH38">
            <v>2</v>
          </cell>
        </row>
        <row r="39">
          <cell r="AH39">
            <v>1</v>
          </cell>
        </row>
        <row r="40">
          <cell r="AH40">
            <v>1</v>
          </cell>
        </row>
        <row r="41">
          <cell r="AH41">
            <v>1</v>
          </cell>
        </row>
        <row r="42">
          <cell r="AH42">
            <v>1</v>
          </cell>
        </row>
        <row r="43">
          <cell r="AH43">
            <v>1</v>
          </cell>
        </row>
        <row r="51">
          <cell r="AH51">
            <v>1</v>
          </cell>
        </row>
        <row r="57">
          <cell r="AH57">
            <v>15.7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km ujetých v etapě"/>
      <sheetName val="Průměr km za  hod."/>
      <sheetName val="Graf Průměrné rychlosti"/>
      <sheetName val="Teploty v etapách"/>
      <sheetName val="Graf teplot"/>
      <sheetName val="Nastoupané m"/>
      <sheetName val="Výškový graf "/>
      <sheetName val="Individuální km"/>
      <sheetName val="Graf individuálních km"/>
      <sheetName val="Počet individálních účastí"/>
      <sheetName val="Graf četnosti"/>
      <sheetName val="Graf počtu jezdců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4"/>
      <sheetName val="List1"/>
    </sheetNames>
    <sheetDataSet>
      <sheetData sheetId="0" refreshError="1"/>
      <sheetData sheetId="1" refreshError="1"/>
      <sheetData sheetId="2">
        <row r="6">
          <cell r="AH6">
            <v>1302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1">
          <cell r="F21">
            <v>1054</v>
          </cell>
        </row>
        <row r="36">
          <cell r="F36">
            <v>18455</v>
          </cell>
        </row>
      </sheetData>
      <sheetData sheetId="9" refreshError="1"/>
      <sheetData sheetId="10">
        <row r="4">
          <cell r="AH4">
            <v>1272</v>
          </cell>
        </row>
        <row r="5">
          <cell r="AH5">
            <v>1261</v>
          </cell>
        </row>
        <row r="6">
          <cell r="AH6">
            <v>1153</v>
          </cell>
        </row>
        <row r="7">
          <cell r="AH7">
            <v>1138</v>
          </cell>
        </row>
        <row r="8">
          <cell r="AH8">
            <v>1073</v>
          </cell>
        </row>
        <row r="9">
          <cell r="AH9">
            <v>1065</v>
          </cell>
        </row>
        <row r="10">
          <cell r="AH10">
            <v>1051</v>
          </cell>
        </row>
        <row r="11">
          <cell r="AH11">
            <v>1033</v>
          </cell>
        </row>
        <row r="12">
          <cell r="AH12">
            <v>1011</v>
          </cell>
        </row>
        <row r="13">
          <cell r="AH13">
            <v>1010</v>
          </cell>
        </row>
        <row r="14">
          <cell r="AH14">
            <v>1000</v>
          </cell>
        </row>
      </sheetData>
      <sheetData sheetId="11" refreshError="1"/>
      <sheetData sheetId="12">
        <row r="3">
          <cell r="AH3">
            <v>29</v>
          </cell>
        </row>
        <row r="4">
          <cell r="AH4">
            <v>29</v>
          </cell>
        </row>
        <row r="7">
          <cell r="AH7">
            <v>25</v>
          </cell>
        </row>
        <row r="9">
          <cell r="AH9">
            <v>24</v>
          </cell>
        </row>
        <row r="11">
          <cell r="AH11">
            <v>23</v>
          </cell>
        </row>
        <row r="12">
          <cell r="AH12">
            <v>23</v>
          </cell>
        </row>
        <row r="13">
          <cell r="AH13">
            <v>23</v>
          </cell>
        </row>
        <row r="14">
          <cell r="AH14">
            <v>22</v>
          </cell>
        </row>
        <row r="15">
          <cell r="AH15">
            <v>21</v>
          </cell>
        </row>
        <row r="17">
          <cell r="AH17">
            <v>18</v>
          </cell>
        </row>
        <row r="18">
          <cell r="AH18">
            <v>18</v>
          </cell>
        </row>
        <row r="19">
          <cell r="AH19">
            <v>17</v>
          </cell>
        </row>
        <row r="20">
          <cell r="AH20">
            <v>16</v>
          </cell>
        </row>
        <row r="21">
          <cell r="AH21">
            <v>12</v>
          </cell>
        </row>
        <row r="22">
          <cell r="AH22">
            <v>11</v>
          </cell>
        </row>
        <row r="23">
          <cell r="AH23">
            <v>10</v>
          </cell>
        </row>
        <row r="24">
          <cell r="AH24">
            <v>10</v>
          </cell>
        </row>
        <row r="25">
          <cell r="AH25">
            <v>10</v>
          </cell>
        </row>
        <row r="26">
          <cell r="AH26">
            <v>9</v>
          </cell>
        </row>
        <row r="27">
          <cell r="AH27">
            <v>8</v>
          </cell>
        </row>
        <row r="28">
          <cell r="AH28">
            <v>5</v>
          </cell>
        </row>
        <row r="29">
          <cell r="AH29">
            <v>3</v>
          </cell>
        </row>
        <row r="30">
          <cell r="AH30">
            <v>3</v>
          </cell>
        </row>
        <row r="31">
          <cell r="AH31">
            <v>3</v>
          </cell>
        </row>
        <row r="32">
          <cell r="AH32">
            <v>3</v>
          </cell>
        </row>
        <row r="33">
          <cell r="AH33">
            <v>2</v>
          </cell>
        </row>
        <row r="34">
          <cell r="AH34">
            <v>2</v>
          </cell>
        </row>
        <row r="35">
          <cell r="AH35">
            <v>2</v>
          </cell>
        </row>
        <row r="36">
          <cell r="AH36">
            <v>1</v>
          </cell>
        </row>
        <row r="37">
          <cell r="AH37">
            <v>1</v>
          </cell>
        </row>
        <row r="38">
          <cell r="AH38">
            <v>1</v>
          </cell>
        </row>
        <row r="39">
          <cell r="AH39">
            <v>1</v>
          </cell>
        </row>
        <row r="40">
          <cell r="AH40">
            <v>1</v>
          </cell>
        </row>
        <row r="41">
          <cell r="AH41">
            <v>1</v>
          </cell>
        </row>
        <row r="42">
          <cell r="AH42">
            <v>1</v>
          </cell>
        </row>
        <row r="43">
          <cell r="AH43">
            <v>1</v>
          </cell>
        </row>
        <row r="45">
          <cell r="AH45">
            <v>1</v>
          </cell>
        </row>
        <row r="46">
          <cell r="AH46">
            <v>1</v>
          </cell>
        </row>
      </sheetData>
      <sheetData sheetId="13" refreshError="1"/>
      <sheetData sheetId="14" refreshError="1"/>
      <sheetData sheetId="15">
        <row r="6">
          <cell r="I6">
            <v>12</v>
          </cell>
        </row>
        <row r="7">
          <cell r="I7">
            <v>10.5</v>
          </cell>
        </row>
        <row r="8">
          <cell r="I8">
            <v>2.5</v>
          </cell>
        </row>
        <row r="9">
          <cell r="I9">
            <v>2</v>
          </cell>
        </row>
        <row r="10">
          <cell r="I10">
            <v>1</v>
          </cell>
        </row>
        <row r="12">
          <cell r="I12">
            <v>1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km ujetých v etapě"/>
      <sheetName val="Průměr km za  hod."/>
      <sheetName val="Graf Průměrné rychlosti"/>
      <sheetName val="Teploty v etapách"/>
      <sheetName val="Graf teplot"/>
      <sheetName val="Nastoupané m"/>
      <sheetName val="Výškový graf "/>
      <sheetName val="Individuální km"/>
      <sheetName val="Graf individuálních km"/>
      <sheetName val="Počet individálních účastí"/>
      <sheetName val="Graf četnosti"/>
      <sheetName val="Graf počtu jezdců"/>
      <sheetName val="Trackmakers"/>
      <sheetName val="Trackmaker graf"/>
      <sheetName val="Pády"/>
      <sheetName val="Graf pádů"/>
      <sheetName val="Defekty "/>
      <sheetName val="Graf defektů"/>
      <sheetName val="TGC"/>
      <sheetName val="Hospoda"/>
      <sheetName val="Graf hospoda"/>
      <sheetName val="Vítěz 2015"/>
      <sheetName val="List1"/>
    </sheetNames>
    <sheetDataSet>
      <sheetData sheetId="0"/>
      <sheetData sheetId="1"/>
      <sheetData sheetId="2">
        <row r="6">
          <cell r="AH6">
            <v>1323</v>
          </cell>
        </row>
      </sheetData>
      <sheetData sheetId="3"/>
      <sheetData sheetId="4">
        <row r="2">
          <cell r="J2">
            <v>17.529999999999998</v>
          </cell>
        </row>
      </sheetData>
      <sheetData sheetId="5"/>
      <sheetData sheetId="6">
        <row r="2">
          <cell r="H2">
            <v>18.566666666666666</v>
          </cell>
        </row>
        <row r="4">
          <cell r="H4">
            <v>33</v>
          </cell>
        </row>
        <row r="6">
          <cell r="H6">
            <v>4</v>
          </cell>
        </row>
      </sheetData>
      <sheetData sheetId="7"/>
      <sheetData sheetId="8">
        <row r="36">
          <cell r="F36">
            <v>19961</v>
          </cell>
        </row>
      </sheetData>
      <sheetData sheetId="9"/>
      <sheetData sheetId="10">
        <row r="4">
          <cell r="AH4">
            <v>1323</v>
          </cell>
        </row>
        <row r="5">
          <cell r="AH5">
            <v>1241</v>
          </cell>
        </row>
        <row r="6">
          <cell r="AH6">
            <v>1235</v>
          </cell>
        </row>
        <row r="7">
          <cell r="AH7">
            <v>1209</v>
          </cell>
        </row>
        <row r="8">
          <cell r="AH8">
            <v>1194</v>
          </cell>
        </row>
        <row r="9">
          <cell r="AH9">
            <v>1188</v>
          </cell>
        </row>
        <row r="10">
          <cell r="AH10">
            <v>1164</v>
          </cell>
        </row>
        <row r="11">
          <cell r="AH11">
            <v>1101</v>
          </cell>
        </row>
        <row r="12">
          <cell r="AH12">
            <v>1061</v>
          </cell>
        </row>
        <row r="13">
          <cell r="AH13">
            <v>1051</v>
          </cell>
        </row>
        <row r="14">
          <cell r="AH14">
            <v>1025</v>
          </cell>
        </row>
      </sheetData>
      <sheetData sheetId="11"/>
      <sheetData sheetId="12">
        <row r="57">
          <cell r="AH57">
            <v>17.233333333333334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8">
          <cell r="G8">
            <v>30</v>
          </cell>
          <cell r="H8">
            <v>0</v>
          </cell>
        </row>
      </sheetData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Dosažené výšky v etapě "/>
      <sheetName val="Graf dosažených max. výšek"/>
      <sheetName val="Nastoupané metry v  etapě"/>
      <sheetName val="Graf nastoupaných metrů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Účast v hospodě"/>
      <sheetName val="Graf Účast v hospodě"/>
      <sheetName val="Hospoda"/>
      <sheetName val="Graf hospoda"/>
      <sheetName val="Vítěz 200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2">
          <cell r="H2">
            <v>20.263157894736842</v>
          </cell>
        </row>
        <row r="4">
          <cell r="H4">
            <v>35</v>
          </cell>
        </row>
        <row r="6">
          <cell r="H6">
            <v>13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List1"/>
      <sheetName val="Účast"/>
      <sheetName val="Ujeto km"/>
      <sheetName val="Průměr km za  hod."/>
      <sheetName val="Individuální km"/>
      <sheetName val="Tabulka pravidelnostii"/>
    </sheetNames>
    <sheetDataSet>
      <sheetData sheetId="0"/>
      <sheetData sheetId="1">
        <row r="3">
          <cell r="F3">
            <v>6</v>
          </cell>
        </row>
        <row r="4">
          <cell r="F4">
            <v>4</v>
          </cell>
        </row>
        <row r="5">
          <cell r="F5">
            <v>4</v>
          </cell>
        </row>
        <row r="6">
          <cell r="F6">
            <v>3</v>
          </cell>
        </row>
        <row r="7">
          <cell r="F7">
            <v>3</v>
          </cell>
        </row>
        <row r="8">
          <cell r="F8">
            <v>2</v>
          </cell>
        </row>
        <row r="9">
          <cell r="F9">
            <v>2</v>
          </cell>
        </row>
        <row r="10">
          <cell r="F10">
            <v>1</v>
          </cell>
        </row>
      </sheetData>
      <sheetData sheetId="2"/>
      <sheetData sheetId="3"/>
      <sheetData sheetId="4">
        <row r="5">
          <cell r="R5">
            <v>22.576875000000005</v>
          </cell>
        </row>
      </sheetData>
      <sheetData sheetId="5"/>
      <sheetData sheetId="6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ujetých km"/>
      <sheetName val="Průměr km za  hod."/>
      <sheetName val="Individuální km"/>
      <sheetName val="Tabulka pravidelnostii"/>
      <sheetName val="Účast v hospodě"/>
    </sheetNames>
    <sheetDataSet>
      <sheetData sheetId="0" refreshError="1"/>
      <sheetData sheetId="1" refreshError="1">
        <row r="4">
          <cell r="F4">
            <v>5</v>
          </cell>
        </row>
        <row r="5">
          <cell r="F5">
            <v>3</v>
          </cell>
        </row>
        <row r="6">
          <cell r="F6">
            <v>2</v>
          </cell>
        </row>
        <row r="7">
          <cell r="F7">
            <v>2</v>
          </cell>
        </row>
        <row r="8">
          <cell r="F8">
            <v>2</v>
          </cell>
        </row>
        <row r="9">
          <cell r="F9">
            <v>2</v>
          </cell>
        </row>
        <row r="10">
          <cell r="F10">
            <v>1</v>
          </cell>
        </row>
        <row r="11">
          <cell r="F11">
            <v>1</v>
          </cell>
        </row>
        <row r="12">
          <cell r="F12">
            <v>1</v>
          </cell>
        </row>
      </sheetData>
      <sheetData sheetId="2" refreshError="1"/>
      <sheetData sheetId="3" refreshError="1"/>
      <sheetData sheetId="4" refreshError="1">
        <row r="5">
          <cell r="P5">
            <v>22.553846153846152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km za  hod."/>
      <sheetName val="Průměr ujetých km"/>
      <sheetName val="Individuální km"/>
      <sheetName val="Tabulka pravidelnostii"/>
      <sheetName val="Účast v hospodě"/>
    </sheetNames>
    <sheetDataSet>
      <sheetData sheetId="0"/>
      <sheetData sheetId="1">
        <row r="4">
          <cell r="F4">
            <v>9</v>
          </cell>
        </row>
        <row r="5">
          <cell r="F5">
            <v>2</v>
          </cell>
        </row>
        <row r="7">
          <cell r="F7">
            <v>1</v>
          </cell>
        </row>
        <row r="8">
          <cell r="F8">
            <v>1</v>
          </cell>
        </row>
        <row r="9">
          <cell r="F9">
            <v>1</v>
          </cell>
        </row>
      </sheetData>
      <sheetData sheetId="2"/>
      <sheetData sheetId="3">
        <row r="5">
          <cell r="AD5">
            <v>21.743214285714284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Hospoda"/>
      <sheetName val="Graf hospoda"/>
      <sheetName val="Vítěz 2010"/>
    </sheetNames>
    <sheetDataSet>
      <sheetData sheetId="0"/>
      <sheetData sheetId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>
        <row r="3">
          <cell r="AH3">
            <v>29</v>
          </cell>
        </row>
        <row r="4">
          <cell r="AH4">
            <v>27</v>
          </cell>
        </row>
        <row r="5">
          <cell r="AH5">
            <v>26</v>
          </cell>
        </row>
        <row r="6">
          <cell r="AH6">
            <v>25</v>
          </cell>
        </row>
        <row r="7">
          <cell r="AH7">
            <v>24</v>
          </cell>
        </row>
        <row r="8">
          <cell r="AH8">
            <v>23</v>
          </cell>
        </row>
        <row r="9">
          <cell r="AH9">
            <v>21</v>
          </cell>
        </row>
        <row r="10">
          <cell r="AH10">
            <v>21</v>
          </cell>
        </row>
        <row r="11">
          <cell r="AH11">
            <v>19</v>
          </cell>
        </row>
        <row r="12">
          <cell r="AH12">
            <v>19</v>
          </cell>
        </row>
        <row r="13">
          <cell r="AH13">
            <v>18</v>
          </cell>
        </row>
        <row r="14">
          <cell r="AH14">
            <v>17</v>
          </cell>
        </row>
        <row r="15">
          <cell r="AH15">
            <v>17</v>
          </cell>
        </row>
        <row r="16">
          <cell r="AH16">
            <v>16</v>
          </cell>
        </row>
        <row r="17">
          <cell r="AH17">
            <v>14</v>
          </cell>
        </row>
        <row r="18">
          <cell r="AH18">
            <v>13</v>
          </cell>
        </row>
        <row r="20">
          <cell r="AH20">
            <v>11</v>
          </cell>
        </row>
        <row r="22">
          <cell r="AH22">
            <v>9</v>
          </cell>
        </row>
        <row r="23">
          <cell r="AH23">
            <v>8</v>
          </cell>
        </row>
        <row r="24">
          <cell r="AH24">
            <v>8</v>
          </cell>
        </row>
        <row r="25">
          <cell r="AH25">
            <v>6</v>
          </cell>
        </row>
        <row r="26">
          <cell r="AH26">
            <v>5</v>
          </cell>
        </row>
        <row r="27">
          <cell r="AH27">
            <v>4</v>
          </cell>
        </row>
        <row r="28">
          <cell r="AH28">
            <v>3</v>
          </cell>
        </row>
        <row r="29">
          <cell r="AH29">
            <v>3</v>
          </cell>
        </row>
        <row r="30">
          <cell r="AH30">
            <v>3</v>
          </cell>
        </row>
        <row r="31">
          <cell r="AH31">
            <v>2</v>
          </cell>
        </row>
        <row r="34">
          <cell r="AH34">
            <v>2</v>
          </cell>
        </row>
        <row r="35">
          <cell r="AH35">
            <v>1</v>
          </cell>
        </row>
        <row r="36">
          <cell r="AH36">
            <v>1</v>
          </cell>
        </row>
        <row r="37">
          <cell r="AH37">
            <v>1</v>
          </cell>
        </row>
        <row r="38">
          <cell r="AH38">
            <v>1</v>
          </cell>
        </row>
        <row r="39">
          <cell r="AH39">
            <v>1</v>
          </cell>
        </row>
        <row r="40">
          <cell r="AH40">
            <v>1</v>
          </cell>
        </row>
        <row r="41">
          <cell r="AH41">
            <v>1</v>
          </cell>
        </row>
        <row r="42">
          <cell r="AH42">
            <v>1</v>
          </cell>
        </row>
        <row r="43">
          <cell r="AH43">
            <v>1</v>
          </cell>
        </row>
        <row r="44">
          <cell r="AH44">
            <v>1</v>
          </cell>
        </row>
        <row r="45">
          <cell r="AH45">
            <v>1</v>
          </cell>
        </row>
        <row r="46">
          <cell r="AH46">
            <v>1</v>
          </cell>
        </row>
        <row r="47">
          <cell r="AH47">
            <v>1</v>
          </cell>
        </row>
        <row r="48">
          <cell r="AH48">
            <v>1</v>
          </cell>
        </row>
        <row r="49">
          <cell r="AH49">
            <v>1</v>
          </cell>
        </row>
        <row r="51">
          <cell r="AH51">
            <v>1</v>
          </cell>
        </row>
        <row r="52">
          <cell r="AH52">
            <v>1</v>
          </cell>
        </row>
        <row r="53">
          <cell r="AH53">
            <v>1</v>
          </cell>
        </row>
        <row r="54">
          <cell r="AH54">
            <v>1</v>
          </cell>
        </row>
      </sheetData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>
        <row r="6">
          <cell r="F6">
            <v>29</v>
          </cell>
          <cell r="G6">
            <v>2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Hospoda"/>
      <sheetName val="Graf hospoda"/>
      <sheetName val="Vítěz 2008"/>
    </sheetNames>
    <sheetDataSet>
      <sheetData sheetId="0" refreshError="1"/>
      <sheetData sheetId="1" refreshError="1"/>
      <sheetData sheetId="2">
        <row r="5">
          <cell r="AB5">
            <v>26</v>
          </cell>
        </row>
      </sheetData>
      <sheetData sheetId="3" refreshError="1"/>
      <sheetData sheetId="4">
        <row r="2">
          <cell r="J2">
            <v>19.584615384615383</v>
          </cell>
        </row>
      </sheetData>
      <sheetData sheetId="5" refreshError="1"/>
      <sheetData sheetId="6">
        <row r="23">
          <cell r="D23">
            <v>8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Trackmaker graf"/>
      <sheetName val="Pády"/>
      <sheetName val="Graf pádů"/>
      <sheetName val="Defekty "/>
      <sheetName val="Graf defektů"/>
      <sheetName val="Hospoda"/>
      <sheetName val="Graf hospoda"/>
      <sheetName val="Vítěz 2011"/>
    </sheetNames>
    <sheetDataSet>
      <sheetData sheetId="0"/>
      <sheetData sheetId="1"/>
      <sheetData sheetId="2">
        <row r="5">
          <cell r="AG5">
            <v>31</v>
          </cell>
        </row>
      </sheetData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>
        <row r="3">
          <cell r="AH3">
            <v>30</v>
          </cell>
          <cell r="AK3">
            <v>31</v>
          </cell>
        </row>
        <row r="4">
          <cell r="AH4">
            <v>27</v>
          </cell>
        </row>
        <row r="6">
          <cell r="AH6">
            <v>24</v>
          </cell>
        </row>
        <row r="7">
          <cell r="AH7">
            <v>22</v>
          </cell>
        </row>
        <row r="8">
          <cell r="AH8">
            <v>22</v>
          </cell>
        </row>
        <row r="9">
          <cell r="AH9">
            <v>22</v>
          </cell>
        </row>
        <row r="10">
          <cell r="AH10">
            <v>21</v>
          </cell>
        </row>
        <row r="11">
          <cell r="AH11">
            <v>21</v>
          </cell>
        </row>
        <row r="12">
          <cell r="AH12">
            <v>21</v>
          </cell>
        </row>
        <row r="13">
          <cell r="B13" t="str">
            <v>P.Samec</v>
          </cell>
          <cell r="AH13">
            <v>20</v>
          </cell>
        </row>
        <row r="14">
          <cell r="B14" t="str">
            <v>H.Mareš</v>
          </cell>
          <cell r="AH14">
            <v>18</v>
          </cell>
        </row>
        <row r="15">
          <cell r="AH15">
            <v>17</v>
          </cell>
        </row>
        <row r="16">
          <cell r="AH16">
            <v>15</v>
          </cell>
        </row>
        <row r="18">
          <cell r="AH18">
            <v>14</v>
          </cell>
        </row>
        <row r="19">
          <cell r="AH19">
            <v>13</v>
          </cell>
        </row>
        <row r="20">
          <cell r="AH20">
            <v>10</v>
          </cell>
        </row>
        <row r="21">
          <cell r="AH21">
            <v>9</v>
          </cell>
        </row>
        <row r="22">
          <cell r="AH22">
            <v>9</v>
          </cell>
        </row>
        <row r="23">
          <cell r="AH23">
            <v>8</v>
          </cell>
        </row>
        <row r="24">
          <cell r="AH24">
            <v>8</v>
          </cell>
        </row>
        <row r="26">
          <cell r="B26" t="str">
            <v>Petr Neubauer</v>
          </cell>
          <cell r="AH26">
            <v>7</v>
          </cell>
        </row>
        <row r="27">
          <cell r="B27" t="str">
            <v>Cibulka</v>
          </cell>
          <cell r="AH27">
            <v>6</v>
          </cell>
        </row>
        <row r="28">
          <cell r="AH28">
            <v>5</v>
          </cell>
        </row>
        <row r="29">
          <cell r="AH29">
            <v>4</v>
          </cell>
        </row>
        <row r="30">
          <cell r="AH30">
            <v>4</v>
          </cell>
        </row>
        <row r="31">
          <cell r="AH31">
            <v>4</v>
          </cell>
        </row>
        <row r="32">
          <cell r="AH32">
            <v>4</v>
          </cell>
        </row>
        <row r="33">
          <cell r="AH33">
            <v>3</v>
          </cell>
        </row>
        <row r="34">
          <cell r="AH34">
            <v>3</v>
          </cell>
        </row>
        <row r="35">
          <cell r="B35" t="str">
            <v>Sláva</v>
          </cell>
          <cell r="AH35">
            <v>3</v>
          </cell>
        </row>
        <row r="36">
          <cell r="AH36">
            <v>3</v>
          </cell>
        </row>
        <row r="37">
          <cell r="AH37">
            <v>3</v>
          </cell>
        </row>
        <row r="38">
          <cell r="AH38">
            <v>2</v>
          </cell>
        </row>
        <row r="39">
          <cell r="B39" t="str">
            <v>Tomáš II.</v>
          </cell>
          <cell r="AH39">
            <v>2</v>
          </cell>
        </row>
        <row r="40">
          <cell r="B40" t="str">
            <v>Vinco</v>
          </cell>
          <cell r="AH40">
            <v>2</v>
          </cell>
        </row>
        <row r="41">
          <cell r="B41" t="str">
            <v>Soukup</v>
          </cell>
          <cell r="AH41">
            <v>2</v>
          </cell>
        </row>
        <row r="42">
          <cell r="AH42">
            <v>2</v>
          </cell>
        </row>
        <row r="43">
          <cell r="AH43">
            <v>2</v>
          </cell>
        </row>
        <row r="44">
          <cell r="B44" t="str">
            <v xml:space="preserve"> Mrázek </v>
          </cell>
          <cell r="AH44">
            <v>1</v>
          </cell>
        </row>
        <row r="46">
          <cell r="AH46">
            <v>1</v>
          </cell>
        </row>
        <row r="47">
          <cell r="B47" t="str">
            <v>Píša</v>
          </cell>
          <cell r="AH47">
            <v>1</v>
          </cell>
        </row>
        <row r="48">
          <cell r="AH48">
            <v>1</v>
          </cell>
        </row>
        <row r="49">
          <cell r="B49" t="str">
            <v>Polík</v>
          </cell>
          <cell r="AH49">
            <v>1</v>
          </cell>
        </row>
        <row r="50">
          <cell r="B50" t="str">
            <v>Tůma</v>
          </cell>
          <cell r="AH50">
            <v>1</v>
          </cell>
        </row>
        <row r="51">
          <cell r="AH51">
            <v>1</v>
          </cell>
        </row>
        <row r="52">
          <cell r="AH52">
            <v>1</v>
          </cell>
        </row>
        <row r="53">
          <cell r="B53" t="str">
            <v>Dominik DM</v>
          </cell>
          <cell r="AH53">
            <v>1</v>
          </cell>
        </row>
        <row r="55">
          <cell r="B55" t="str">
            <v>Mikl</v>
          </cell>
        </row>
        <row r="56">
          <cell r="AH56">
            <v>1</v>
          </cell>
        </row>
      </sheetData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 refreshError="1"/>
      <sheetData sheetId="19"/>
      <sheetData sheetId="20" refreshError="1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List1"/>
      <sheetName val="Účast"/>
      <sheetName val="Ujeto km"/>
      <sheetName val="Průměr km za  hod."/>
      <sheetName val="Individuální km"/>
      <sheetName val="Tabulka pravidelnostii"/>
    </sheetNames>
    <sheetDataSet>
      <sheetData sheetId="0"/>
      <sheetData sheetId="1"/>
      <sheetData sheetId="2">
        <row r="6">
          <cell r="D6">
            <v>0.92307692307692313</v>
          </cell>
        </row>
        <row r="10">
          <cell r="B10">
            <v>5</v>
          </cell>
        </row>
      </sheetData>
      <sheetData sheetId="3">
        <row r="4">
          <cell r="AC4">
            <v>1331</v>
          </cell>
        </row>
      </sheetData>
      <sheetData sheetId="4"/>
      <sheetData sheetId="5"/>
      <sheetData sheetId="6">
        <row r="20">
          <cell r="AC20">
            <v>5.3076923076923075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ujetých km"/>
      <sheetName val="Průměr km za  hod."/>
      <sheetName val="Individuální km"/>
      <sheetName val="Tabulka pravidelnostii"/>
      <sheetName val="Účast v hospodě"/>
    </sheetNames>
    <sheetDataSet>
      <sheetData sheetId="0" refreshError="1"/>
      <sheetData sheetId="1" refreshError="1"/>
      <sheetData sheetId="2">
        <row r="14">
          <cell r="B14">
            <v>9</v>
          </cell>
        </row>
      </sheetData>
      <sheetData sheetId="3">
        <row r="4">
          <cell r="AD4">
            <v>1349</v>
          </cell>
        </row>
      </sheetData>
      <sheetData sheetId="4" refreshError="1"/>
      <sheetData sheetId="5" refreshError="1"/>
      <sheetData sheetId="6">
        <row r="4">
          <cell r="AD4">
            <v>24</v>
          </cell>
        </row>
        <row r="5">
          <cell r="AD5">
            <v>23</v>
          </cell>
        </row>
        <row r="6">
          <cell r="AD6">
            <v>23</v>
          </cell>
        </row>
        <row r="7">
          <cell r="AD7">
            <v>23</v>
          </cell>
        </row>
        <row r="8">
          <cell r="AD8">
            <v>21</v>
          </cell>
        </row>
        <row r="9">
          <cell r="AD9">
            <v>21</v>
          </cell>
        </row>
        <row r="10">
          <cell r="AD10">
            <v>19</v>
          </cell>
        </row>
        <row r="11">
          <cell r="AD11">
            <v>16</v>
          </cell>
        </row>
        <row r="12">
          <cell r="AD12">
            <v>14</v>
          </cell>
        </row>
        <row r="13">
          <cell r="AD13">
            <v>13</v>
          </cell>
        </row>
        <row r="18">
          <cell r="AD18">
            <v>3</v>
          </cell>
        </row>
        <row r="25">
          <cell r="AD25">
            <v>1</v>
          </cell>
        </row>
        <row r="26">
          <cell r="AD26">
            <v>8.9259259259259256</v>
          </cell>
        </row>
      </sheetData>
      <sheetData sheetId="7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km za  hod."/>
      <sheetName val="Průměr ujetých km"/>
      <sheetName val="Individuální km"/>
      <sheetName val="Tabulka pravidelnostii"/>
      <sheetName val="Účast v hospodě"/>
    </sheetNames>
    <sheetDataSet>
      <sheetData sheetId="0" refreshError="1"/>
      <sheetData sheetId="1" refreshError="1"/>
      <sheetData sheetId="2">
        <row r="7">
          <cell r="D7">
            <v>0.8928571428571429</v>
          </cell>
          <cell r="F7">
            <v>25</v>
          </cell>
        </row>
        <row r="8">
          <cell r="F8">
            <v>24</v>
          </cell>
        </row>
        <row r="9">
          <cell r="F9">
            <v>20</v>
          </cell>
        </row>
        <row r="10">
          <cell r="F10">
            <v>20</v>
          </cell>
        </row>
        <row r="11">
          <cell r="F11">
            <v>17</v>
          </cell>
        </row>
        <row r="12">
          <cell r="F12">
            <v>16</v>
          </cell>
        </row>
        <row r="13">
          <cell r="F13">
            <v>16</v>
          </cell>
        </row>
        <row r="14">
          <cell r="B14">
            <v>9</v>
          </cell>
          <cell r="F14">
            <v>14</v>
          </cell>
        </row>
        <row r="16">
          <cell r="F16">
            <v>9</v>
          </cell>
        </row>
        <row r="19">
          <cell r="F19">
            <v>7</v>
          </cell>
        </row>
        <row r="20">
          <cell r="F20">
            <v>6</v>
          </cell>
        </row>
        <row r="21">
          <cell r="F21">
            <v>6</v>
          </cell>
        </row>
        <row r="23">
          <cell r="F23">
            <v>5</v>
          </cell>
        </row>
        <row r="26">
          <cell r="F26">
            <v>1</v>
          </cell>
        </row>
        <row r="32">
          <cell r="F32">
            <v>1</v>
          </cell>
        </row>
        <row r="35">
          <cell r="F35">
            <v>1</v>
          </cell>
        </row>
      </sheetData>
      <sheetData sheetId="3" refreshError="1"/>
      <sheetData sheetId="4">
        <row r="4">
          <cell r="AD4">
            <v>1448</v>
          </cell>
        </row>
      </sheetData>
      <sheetData sheetId="5" refreshError="1"/>
      <sheetData sheetId="6">
        <row r="34">
          <cell r="AE34">
            <v>9.1785714285714288</v>
          </cell>
        </row>
      </sheetData>
      <sheetData sheetId="7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kové info"/>
      <sheetName val="Trackmakers"/>
      <sheetName val="Účast"/>
      <sheetName val="Průměr ujetých km"/>
      <sheetName val="Průměr km za  hod."/>
      <sheetName val="Individuální km"/>
      <sheetName val="Tabulka pravidelnostii"/>
      <sheetName val="Účast v hospodě"/>
      <sheetName val="Pády,defekty"/>
    </sheetNames>
    <sheetDataSet>
      <sheetData sheetId="0" refreshError="1"/>
      <sheetData sheetId="1">
        <row r="4">
          <cell r="F4">
            <v>6</v>
          </cell>
        </row>
        <row r="5">
          <cell r="F5">
            <v>2</v>
          </cell>
        </row>
        <row r="6">
          <cell r="F6">
            <v>1</v>
          </cell>
        </row>
        <row r="7">
          <cell r="F7">
            <v>1</v>
          </cell>
        </row>
        <row r="8">
          <cell r="F8">
            <v>1</v>
          </cell>
        </row>
      </sheetData>
      <sheetData sheetId="2">
        <row r="7">
          <cell r="D7">
            <v>0.8571428571428571</v>
          </cell>
        </row>
        <row r="12">
          <cell r="B12">
            <v>6</v>
          </cell>
        </row>
      </sheetData>
      <sheetData sheetId="3">
        <row r="4">
          <cell r="AE4">
            <v>1439</v>
          </cell>
        </row>
      </sheetData>
      <sheetData sheetId="4">
        <row r="6">
          <cell r="AD6">
            <v>21.914285714285711</v>
          </cell>
        </row>
      </sheetData>
      <sheetData sheetId="5" refreshError="1"/>
      <sheetData sheetId="6">
        <row r="39">
          <cell r="AE39">
            <v>8.75</v>
          </cell>
        </row>
      </sheetData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Dosažené výšky v etapě "/>
      <sheetName val="Graf dosažených max. výšek"/>
      <sheetName val="Nastoupané metry v  etapě"/>
      <sheetName val="Graf nastoupaných metrů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ů"/>
      <sheetName val="Pády"/>
      <sheetName val="Graf pádů"/>
      <sheetName val="Defekty "/>
      <sheetName val="Graf defektů"/>
      <sheetName val="Účast v hospodě"/>
      <sheetName val="Graf Účast v hospodě"/>
      <sheetName val="Hospoda"/>
      <sheetName val="Graf hospoda"/>
      <sheetName val="Vítěz 2005"/>
      <sheetName val="Účast"/>
      <sheetName val="Graf Účasti"/>
    </sheetNames>
    <sheetDataSet>
      <sheetData sheetId="0" refreshError="1"/>
      <sheetData sheetId="1" refreshError="1"/>
      <sheetData sheetId="2">
        <row r="6">
          <cell r="AI6">
            <v>1425</v>
          </cell>
        </row>
      </sheetData>
      <sheetData sheetId="3" refreshError="1"/>
      <sheetData sheetId="4">
        <row r="2">
          <cell r="J2">
            <v>20.637037037037036</v>
          </cell>
        </row>
      </sheetData>
      <sheetData sheetId="5" refreshError="1"/>
      <sheetData sheetId="6">
        <row r="2">
          <cell r="H2">
            <v>20.333333333333332</v>
          </cell>
        </row>
        <row r="4">
          <cell r="H4">
            <v>32</v>
          </cell>
        </row>
        <row r="6">
          <cell r="H6">
            <v>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6">
          <cell r="AH46">
            <v>9.9259259259259256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Úvod"/>
      <sheetName val="Celkové info"/>
      <sheetName val="Km ujeté v etapě"/>
      <sheetName val="Graf Ujetých km v etapě"/>
      <sheetName val="Průměr km za  hod."/>
      <sheetName val="Graf Průměrné rychlosti"/>
      <sheetName val="Teploty v etapách"/>
      <sheetName val="Graf Teplot v etapách"/>
      <sheetName val="Individuální km"/>
      <sheetName val="Graf individuálních km"/>
      <sheetName val="Počet jezdců v etapě"/>
      <sheetName val="Graf počtu jezdců"/>
      <sheetName val="Graf četnosti"/>
      <sheetName val="Trackmakers"/>
      <sheetName val="Graf Trackmakers"/>
      <sheetName val="Pády"/>
      <sheetName val="Graf pádů"/>
      <sheetName val="Defekty "/>
      <sheetName val="Graf defektů"/>
      <sheetName val="Hospoda"/>
      <sheetName val="Graf hospoda"/>
      <sheetName val="Vítěz 2009"/>
    </sheetNames>
    <sheetDataSet>
      <sheetData sheetId="0" refreshError="1"/>
      <sheetData sheetId="1" refreshError="1"/>
      <sheetData sheetId="2">
        <row r="6">
          <cell r="AE6">
            <v>1372</v>
          </cell>
        </row>
      </sheetData>
      <sheetData sheetId="3" refreshError="1"/>
      <sheetData sheetId="4">
        <row r="2">
          <cell r="J2">
            <v>19.574999999999999</v>
          </cell>
        </row>
      </sheetData>
      <sheetData sheetId="5" refreshError="1"/>
      <sheetData sheetId="6">
        <row r="2">
          <cell r="H2">
            <v>19.535714285714285</v>
          </cell>
        </row>
        <row r="4">
          <cell r="H4">
            <v>27</v>
          </cell>
        </row>
        <row r="6">
          <cell r="H6">
            <v>4</v>
          </cell>
        </row>
      </sheetData>
      <sheetData sheetId="7" refreshError="1"/>
      <sheetData sheetId="8" refreshError="1"/>
      <sheetData sheetId="9" refreshError="1"/>
      <sheetData sheetId="10">
        <row r="3">
          <cell r="AE3">
            <v>26</v>
          </cell>
        </row>
        <row r="57">
          <cell r="AE57">
            <v>17.107142857142858</v>
          </cell>
        </row>
      </sheetData>
      <sheetData sheetId="11" refreshError="1"/>
      <sheetData sheetId="12" refreshError="1"/>
      <sheetData sheetId="13">
        <row r="6">
          <cell r="I6">
            <v>13.3</v>
          </cell>
        </row>
        <row r="7">
          <cell r="I7">
            <v>4.5</v>
          </cell>
        </row>
        <row r="8">
          <cell r="I8">
            <v>4</v>
          </cell>
        </row>
        <row r="9">
          <cell r="I9">
            <v>2</v>
          </cell>
        </row>
        <row r="10">
          <cell r="I10">
            <v>1.5</v>
          </cell>
        </row>
        <row r="11">
          <cell r="I11">
            <v>0.8</v>
          </cell>
        </row>
        <row r="12">
          <cell r="I12">
            <v>0.8</v>
          </cell>
        </row>
        <row r="13">
          <cell r="I13">
            <v>0.5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knezmar.cz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0.xml"/><Relationship Id="rId4" Type="http://schemas.openxmlformats.org/officeDocument/2006/relationships/image" Target="../media/image1.emf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46"/>
  <sheetViews>
    <sheetView tabSelected="1" workbookViewId="0">
      <selection activeCell="A26" sqref="A26"/>
    </sheetView>
  </sheetViews>
  <sheetFormatPr defaultRowHeight="12.75" x14ac:dyDescent="0.2"/>
  <sheetData>
    <row r="1" spans="1:34" x14ac:dyDescent="0.2">
      <c r="A1" s="36"/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249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  <c r="AD1" s="96"/>
      <c r="AE1" s="96"/>
      <c r="AF1" s="96"/>
      <c r="AG1" s="96"/>
    </row>
    <row r="2" spans="1:34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249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  <c r="AD2" s="96"/>
      <c r="AE2" s="96"/>
      <c r="AF2" s="96"/>
      <c r="AG2" s="96"/>
    </row>
    <row r="3" spans="1:34" x14ac:dyDescent="0.2">
      <c r="A3" s="36"/>
      <c r="B3" s="36"/>
      <c r="C3" s="36"/>
      <c r="D3" s="36"/>
      <c r="E3" s="36"/>
      <c r="F3" s="36"/>
      <c r="G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249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  <c r="AD3" s="96"/>
      <c r="AE3" s="96"/>
      <c r="AF3" s="96"/>
      <c r="AG3" s="96"/>
    </row>
    <row r="4" spans="1:34" x14ac:dyDescent="0.2">
      <c r="A4" s="36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249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/>
    </row>
    <row r="5" spans="1:34" ht="13.5" thickBot="1" x14ac:dyDescent="0.25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249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6"/>
    </row>
    <row r="6" spans="1:34" ht="90.75" x14ac:dyDescent="1.2">
      <c r="A6" s="36"/>
      <c r="B6" s="36"/>
      <c r="C6" s="36"/>
      <c r="D6" s="37" t="s">
        <v>44</v>
      </c>
      <c r="E6" s="38"/>
      <c r="F6" s="39"/>
      <c r="G6" s="39"/>
      <c r="H6" s="39"/>
      <c r="I6" s="39"/>
      <c r="J6" s="39"/>
      <c r="K6" s="39"/>
      <c r="L6" s="39"/>
      <c r="M6" s="40"/>
      <c r="N6" s="36"/>
      <c r="O6" s="36"/>
      <c r="P6" s="36"/>
      <c r="Q6" s="36"/>
      <c r="R6" s="249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  <c r="AD6" s="96"/>
      <c r="AE6" s="96"/>
      <c r="AF6" s="96"/>
      <c r="AG6" s="96"/>
    </row>
    <row r="7" spans="1:34" ht="91.5" thickBot="1" x14ac:dyDescent="1.25">
      <c r="A7" s="36"/>
      <c r="B7" s="36"/>
      <c r="C7" s="36"/>
      <c r="D7" s="41" t="s">
        <v>422</v>
      </c>
      <c r="E7" s="42"/>
      <c r="F7" s="43"/>
      <c r="G7" s="43"/>
      <c r="H7" s="43"/>
      <c r="I7" s="43"/>
      <c r="J7" s="43"/>
      <c r="K7" s="43"/>
      <c r="L7" s="43"/>
      <c r="M7" s="44"/>
      <c r="N7" s="36"/>
      <c r="O7" s="36"/>
      <c r="P7" s="36"/>
      <c r="Q7" s="36"/>
      <c r="R7" s="249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  <c r="AD7" s="96"/>
      <c r="AE7" s="96"/>
      <c r="AF7" s="96"/>
      <c r="AG7" s="96"/>
    </row>
    <row r="8" spans="1:34" x14ac:dyDescent="0.2">
      <c r="A8" s="36"/>
      <c r="B8" s="36"/>
      <c r="C8" s="36"/>
      <c r="D8" s="36"/>
      <c r="E8" s="36"/>
      <c r="F8" s="1"/>
      <c r="G8" s="1"/>
      <c r="H8" s="1"/>
      <c r="I8" s="1"/>
      <c r="J8" s="1"/>
      <c r="K8" s="1"/>
      <c r="L8" s="1"/>
      <c r="M8" s="1"/>
      <c r="N8" s="1"/>
      <c r="O8" s="1"/>
      <c r="P8" s="36"/>
      <c r="Q8" s="36"/>
      <c r="R8" s="249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  <c r="AD8" s="96"/>
      <c r="AE8" s="96"/>
      <c r="AF8" s="96"/>
      <c r="AG8" s="96"/>
      <c r="AH8" s="96"/>
    </row>
    <row r="9" spans="1:34" x14ac:dyDescent="0.2">
      <c r="A9" s="36"/>
      <c r="B9" s="36"/>
      <c r="C9" s="36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36"/>
      <c r="Q9" s="36"/>
      <c r="R9" s="249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  <c r="AD9" s="96"/>
      <c r="AE9" s="96"/>
      <c r="AF9" s="96"/>
      <c r="AG9" s="96"/>
      <c r="AH9" s="96"/>
    </row>
    <row r="10" spans="1:34" x14ac:dyDescent="0.2">
      <c r="A10" s="36"/>
      <c r="B10" s="36"/>
      <c r="C10" s="249"/>
      <c r="D10" s="96"/>
      <c r="E10" s="96"/>
      <c r="F10" s="96"/>
      <c r="G10" s="96"/>
      <c r="H10" s="45" t="s">
        <v>345</v>
      </c>
      <c r="I10" s="1"/>
      <c r="J10" s="1"/>
      <c r="K10" s="96"/>
      <c r="L10" s="96"/>
      <c r="M10" s="96"/>
      <c r="N10" s="249"/>
      <c r="O10" s="36"/>
      <c r="P10" s="36"/>
      <c r="Q10" s="36"/>
      <c r="R10" s="249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</row>
    <row r="11" spans="1:34" x14ac:dyDescent="0.2">
      <c r="A11" s="36"/>
      <c r="B11" s="36"/>
      <c r="C11" s="249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36"/>
      <c r="P11" s="36"/>
      <c r="Q11" s="36"/>
      <c r="R11" s="249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</row>
    <row r="12" spans="1:34" x14ac:dyDescent="0.2">
      <c r="A12" s="36"/>
      <c r="B12" s="36"/>
      <c r="C12" s="249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36"/>
      <c r="P12" s="36"/>
      <c r="Q12" s="36"/>
      <c r="R12" s="249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96"/>
      <c r="AH12" s="96"/>
    </row>
    <row r="13" spans="1:34" x14ac:dyDescent="0.2">
      <c r="A13" s="36"/>
      <c r="B13" s="36"/>
      <c r="C13" s="36"/>
      <c r="D13" s="36"/>
      <c r="E13" s="36"/>
      <c r="F13" s="1"/>
      <c r="G13" s="1"/>
      <c r="H13" s="1"/>
      <c r="I13" s="1"/>
      <c r="J13" s="1"/>
      <c r="K13" s="1"/>
      <c r="L13" s="1"/>
      <c r="M13" s="1"/>
      <c r="N13" s="1"/>
      <c r="O13" s="36"/>
      <c r="P13" s="36"/>
      <c r="Q13" s="36"/>
      <c r="R13" s="249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</row>
    <row r="14" spans="1:34" x14ac:dyDescent="0.2">
      <c r="A14" s="36"/>
      <c r="B14" s="36"/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249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  <c r="AD14" s="96"/>
      <c r="AE14" s="96"/>
      <c r="AF14" s="96"/>
      <c r="AG14" s="96"/>
      <c r="AH14" s="96"/>
    </row>
    <row r="15" spans="1:34" x14ac:dyDescent="0.2">
      <c r="A15" s="36"/>
      <c r="B15" s="36"/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249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</row>
    <row r="16" spans="1:34" x14ac:dyDescent="0.2">
      <c r="A16" s="36"/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249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</row>
    <row r="17" spans="1:34" x14ac:dyDescent="0.2">
      <c r="A17" s="36"/>
      <c r="B17" s="36"/>
      <c r="C17" s="36"/>
      <c r="D17" s="36"/>
      <c r="E17" s="36"/>
      <c r="F17" s="36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249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  <c r="AD17" s="96"/>
      <c r="AE17" s="96"/>
      <c r="AF17" s="96"/>
      <c r="AG17" s="96"/>
      <c r="AH17" s="96"/>
    </row>
    <row r="18" spans="1:34" x14ac:dyDescent="0.2">
      <c r="A18" s="36"/>
      <c r="B18" s="36"/>
      <c r="C18" s="36"/>
      <c r="D18" s="36"/>
      <c r="E18" s="36"/>
      <c r="F18" s="36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249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  <c r="AD18" s="96"/>
      <c r="AE18" s="96"/>
      <c r="AF18" s="96"/>
      <c r="AG18" s="96"/>
      <c r="AH18" s="96"/>
    </row>
    <row r="19" spans="1:34" x14ac:dyDescent="0.2">
      <c r="A19" s="36"/>
      <c r="B19" s="36"/>
      <c r="C19" s="36"/>
      <c r="D19" s="36"/>
      <c r="E19" s="36"/>
      <c r="F19" s="36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249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</row>
    <row r="20" spans="1:34" x14ac:dyDescent="0.2">
      <c r="A20" s="36"/>
      <c r="B20" s="36"/>
      <c r="C20" s="36"/>
      <c r="D20" s="36"/>
      <c r="E20" s="36"/>
      <c r="F20" s="36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249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  <c r="AD20" s="96"/>
      <c r="AE20" s="96"/>
      <c r="AF20" s="96"/>
      <c r="AG20" s="96"/>
      <c r="AH20" s="96"/>
    </row>
    <row r="21" spans="1:34" x14ac:dyDescent="0.2">
      <c r="A21" s="36"/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249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  <c r="AD21" s="96"/>
      <c r="AE21" s="96"/>
      <c r="AF21" s="96"/>
      <c r="AG21" s="96"/>
      <c r="AH21" s="96"/>
    </row>
    <row r="22" spans="1:34" x14ac:dyDescent="0.2">
      <c r="A22" s="36"/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249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</row>
    <row r="23" spans="1:34" x14ac:dyDescent="0.2">
      <c r="A23" s="36"/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249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  <c r="AD23" s="96"/>
      <c r="AE23" s="96"/>
      <c r="AF23" s="96"/>
      <c r="AG23" s="96"/>
      <c r="AH23" s="96"/>
    </row>
    <row r="24" spans="1:34" x14ac:dyDescent="0.2">
      <c r="A24" s="36"/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249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  <c r="AD24" s="96"/>
      <c r="AE24" s="96"/>
      <c r="AF24" s="96"/>
      <c r="AG24" s="96"/>
      <c r="AH24" s="96"/>
    </row>
    <row r="25" spans="1:34" x14ac:dyDescent="0.2">
      <c r="A25" s="36"/>
      <c r="B25" s="36"/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249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  <c r="AD25" s="96"/>
      <c r="AE25" s="96"/>
      <c r="AF25" s="96"/>
      <c r="AG25" s="96"/>
      <c r="AH25" s="96"/>
    </row>
    <row r="26" spans="1:34" x14ac:dyDescent="0.2">
      <c r="A26" s="36"/>
      <c r="B26" s="36"/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249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  <c r="AD26" s="96"/>
      <c r="AE26" s="96"/>
      <c r="AF26" s="96"/>
      <c r="AG26" s="96"/>
      <c r="AH26" s="96"/>
    </row>
    <row r="27" spans="1:34" x14ac:dyDescent="0.2">
      <c r="A27" s="36"/>
      <c r="B27" s="36"/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249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  <c r="AD27" s="96"/>
      <c r="AE27" s="96"/>
      <c r="AF27" s="96"/>
      <c r="AG27" s="96"/>
      <c r="AH27" s="96"/>
    </row>
    <row r="28" spans="1:34" x14ac:dyDescent="0.2">
      <c r="A28" s="36"/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249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  <c r="AD28" s="96"/>
      <c r="AE28" s="96"/>
      <c r="AF28" s="96"/>
      <c r="AG28" s="96"/>
      <c r="AH28" s="96"/>
    </row>
    <row r="29" spans="1:34" x14ac:dyDescent="0.2">
      <c r="A29" s="36"/>
      <c r="B29" s="36"/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249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  <c r="AD29" s="96"/>
      <c r="AE29" s="96"/>
      <c r="AF29" s="96"/>
      <c r="AG29" s="96"/>
      <c r="AH29" s="96"/>
    </row>
    <row r="30" spans="1:34" x14ac:dyDescent="0.2">
      <c r="A30" s="36"/>
      <c r="B30" s="36"/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249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  <c r="AD30" s="96"/>
      <c r="AE30" s="96"/>
      <c r="AF30" s="96"/>
      <c r="AG30" s="96"/>
      <c r="AH30" s="96"/>
    </row>
    <row r="31" spans="1:34" x14ac:dyDescent="0.2">
      <c r="A31" s="36"/>
      <c r="B31" s="36"/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249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  <c r="AD31" s="96"/>
      <c r="AE31" s="96"/>
      <c r="AF31" s="96"/>
      <c r="AG31" s="96"/>
      <c r="AH31" s="96"/>
    </row>
    <row r="32" spans="1:34" x14ac:dyDescent="0.2">
      <c r="A32" s="36"/>
      <c r="B32" s="36"/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249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  <c r="AD32" s="96"/>
      <c r="AE32" s="96"/>
      <c r="AF32" s="96"/>
      <c r="AG32" s="96"/>
      <c r="AH32" s="96"/>
    </row>
    <row r="33" spans="1:34" x14ac:dyDescent="0.2">
      <c r="A33" s="36"/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249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  <c r="AD33" s="96"/>
      <c r="AE33" s="96"/>
      <c r="AF33" s="96"/>
      <c r="AG33" s="96"/>
      <c r="AH33" s="96"/>
    </row>
    <row r="34" spans="1:34" x14ac:dyDescent="0.2">
      <c r="A34" s="36"/>
      <c r="B34" s="36"/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249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  <c r="AD34" s="96"/>
      <c r="AE34" s="96"/>
      <c r="AF34" s="96"/>
      <c r="AG34" s="96"/>
      <c r="AH34" s="96"/>
    </row>
    <row r="35" spans="1:34" x14ac:dyDescent="0.2">
      <c r="A35" s="36"/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249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96"/>
      <c r="AH35" s="96"/>
    </row>
    <row r="36" spans="1:34" x14ac:dyDescent="0.2">
      <c r="A36" s="36"/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249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96"/>
      <c r="AH36" s="96"/>
    </row>
    <row r="37" spans="1:34" x14ac:dyDescent="0.2">
      <c r="A37" s="36"/>
      <c r="B37" s="36"/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</row>
    <row r="38" spans="1:34" x14ac:dyDescent="0.2">
      <c r="A38" s="36"/>
      <c r="B38" s="36"/>
      <c r="C38" s="36"/>
      <c r="D38" s="36"/>
      <c r="E38" s="36"/>
      <c r="F38" s="36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</row>
    <row r="39" spans="1:34" x14ac:dyDescent="0.2">
      <c r="A39" s="36"/>
      <c r="B39" s="36"/>
      <c r="C39" s="36"/>
      <c r="D39" s="36"/>
      <c r="E39" s="36"/>
      <c r="F39" s="36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</row>
    <row r="40" spans="1:34" x14ac:dyDescent="0.2">
      <c r="A40" s="36"/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</row>
    <row r="41" spans="1:34" x14ac:dyDescent="0.2">
      <c r="A41" s="36"/>
      <c r="B41" s="36"/>
      <c r="C41" s="36"/>
      <c r="D41" s="36"/>
      <c r="E41" s="36"/>
      <c r="F41" s="36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</row>
    <row r="42" spans="1:34" x14ac:dyDescent="0.2">
      <c r="A42" s="36"/>
      <c r="B42" s="36"/>
      <c r="C42" s="36"/>
      <c r="D42" s="36"/>
      <c r="E42" s="36"/>
      <c r="F42" s="36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</row>
    <row r="43" spans="1:34" x14ac:dyDescent="0.2">
      <c r="A43" s="36"/>
      <c r="B43" s="36"/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</row>
    <row r="44" spans="1:34" x14ac:dyDescent="0.2">
      <c r="A44" s="36"/>
      <c r="B44" s="36"/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</row>
    <row r="45" spans="1:34" x14ac:dyDescent="0.2">
      <c r="A45" s="36"/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</row>
    <row r="46" spans="1:34" x14ac:dyDescent="0.2">
      <c r="A46" s="36"/>
      <c r="B46" s="36"/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</row>
  </sheetData>
  <phoneticPr fontId="7" type="noConversion"/>
  <hyperlinks>
    <hyperlink ref="H10" r:id="rId1"/>
  </hyperlinks>
  <pageMargins left="0.78740157499999996" right="0.78740157499999996" top="0.984251969" bottom="0.984251969" header="0.4921259845" footer="0.4921259845"/>
  <pageSetup paperSize="9" orientation="portrait" r:id="rId2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O20"/>
  <sheetViews>
    <sheetView workbookViewId="0">
      <selection activeCell="F21" sqref="F21"/>
    </sheetView>
  </sheetViews>
  <sheetFormatPr defaultRowHeight="12.75" x14ac:dyDescent="0.2"/>
  <cols>
    <col min="7" max="7" width="8.85546875" customWidth="1"/>
  </cols>
  <sheetData>
    <row r="2" spans="2:15" ht="13.5" thickBot="1" x14ac:dyDescent="0.25"/>
    <row r="3" spans="2:15" ht="16.5" thickBot="1" x14ac:dyDescent="0.3">
      <c r="B3" s="143" t="s">
        <v>343</v>
      </c>
      <c r="C3" s="132"/>
      <c r="D3" s="120"/>
    </row>
    <row r="5" spans="2:15" ht="15.75" x14ac:dyDescent="0.25">
      <c r="B5" s="135">
        <v>2001</v>
      </c>
      <c r="C5" s="135">
        <v>2</v>
      </c>
      <c r="D5" s="149">
        <f>C5/'Počet jezdců nad 50%'!C4</f>
        <v>0.125</v>
      </c>
      <c r="F5" s="144"/>
      <c r="O5" s="110"/>
    </row>
    <row r="6" spans="2:15" ht="15.75" x14ac:dyDescent="0.25">
      <c r="B6" s="158">
        <v>2002</v>
      </c>
      <c r="C6" s="135">
        <v>6</v>
      </c>
      <c r="D6" s="184">
        <f>C6/'Počet jezdců nad 50%'!C5</f>
        <v>0.27272727272727271</v>
      </c>
    </row>
    <row r="7" spans="2:15" ht="15.75" x14ac:dyDescent="0.25">
      <c r="B7" s="135">
        <v>2003</v>
      </c>
      <c r="C7" s="135">
        <v>5</v>
      </c>
      <c r="D7" s="149">
        <f>C7/'Počet jezdců nad 50%'!C6</f>
        <v>0.16666666666666666</v>
      </c>
      <c r="J7" s="144"/>
      <c r="K7" s="144"/>
      <c r="L7" s="144"/>
      <c r="M7" s="144"/>
      <c r="N7" s="145"/>
    </row>
    <row r="8" spans="2:15" ht="15.75" x14ac:dyDescent="0.25">
      <c r="B8" s="135">
        <v>2004</v>
      </c>
      <c r="C8" s="135">
        <v>2</v>
      </c>
      <c r="D8" s="149">
        <f>C8/'Počet jezdců nad 50%'!C7</f>
        <v>5.5555555555555552E-2</v>
      </c>
    </row>
    <row r="9" spans="2:15" ht="15.75" x14ac:dyDescent="0.25">
      <c r="B9" s="135">
        <v>2005</v>
      </c>
      <c r="C9" s="135">
        <v>9</v>
      </c>
      <c r="D9" s="149">
        <f>C9/'Počet jezdců nad 50%'!C8</f>
        <v>0.24324324324324326</v>
      </c>
    </row>
    <row r="10" spans="2:15" ht="15.75" x14ac:dyDescent="0.25">
      <c r="B10" s="135">
        <v>2006</v>
      </c>
      <c r="C10" s="135">
        <v>5</v>
      </c>
      <c r="D10" s="149">
        <f>C10/'Počet jezdců nad 50%'!C9</f>
        <v>0.11627906976744186</v>
      </c>
    </row>
    <row r="11" spans="2:15" ht="15.75" x14ac:dyDescent="0.25">
      <c r="B11" s="135">
        <v>2007</v>
      </c>
      <c r="C11" s="135">
        <v>1</v>
      </c>
      <c r="D11" s="149">
        <f>1/'Počet jezdců nad 50%'!C10</f>
        <v>2.6315789473684209E-2</v>
      </c>
    </row>
    <row r="12" spans="2:15" ht="15.75" x14ac:dyDescent="0.25">
      <c r="B12" s="135">
        <v>2008</v>
      </c>
      <c r="C12" s="135">
        <v>5</v>
      </c>
      <c r="D12" s="149">
        <f>C12/'Počet jezdců nad 50%'!C11</f>
        <v>9.2592592592592587E-2</v>
      </c>
    </row>
    <row r="13" spans="2:15" ht="15.75" x14ac:dyDescent="0.25">
      <c r="B13" s="135">
        <v>2009</v>
      </c>
      <c r="C13" s="135">
        <v>9</v>
      </c>
      <c r="D13" s="149">
        <f>C13/'Počet jezdců nad 50%'!C12</f>
        <v>0.16666666666666666</v>
      </c>
    </row>
    <row r="14" spans="2:15" ht="15.75" x14ac:dyDescent="0.25">
      <c r="B14" s="135">
        <v>2010</v>
      </c>
      <c r="C14" s="135">
        <v>7</v>
      </c>
      <c r="D14" s="149">
        <f>7/'Počet jezdců nad 50%'!C13</f>
        <v>0.13461538461538461</v>
      </c>
    </row>
    <row r="15" spans="2:15" ht="15.75" x14ac:dyDescent="0.25">
      <c r="B15" s="135">
        <v>2011</v>
      </c>
      <c r="C15" s="135">
        <v>8</v>
      </c>
      <c r="D15" s="149">
        <f>C15/'Počet jezdců nad 50%'!C14</f>
        <v>0.14814814814814814</v>
      </c>
    </row>
    <row r="16" spans="2:15" ht="15.75" x14ac:dyDescent="0.25">
      <c r="B16" s="135">
        <v>2012</v>
      </c>
      <c r="C16" s="158">
        <v>10</v>
      </c>
      <c r="D16" s="149">
        <f>C16/'Počet jezdců nad 50%'!C15</f>
        <v>0.21276595744680851</v>
      </c>
    </row>
    <row r="17" spans="2:4" ht="15.75" x14ac:dyDescent="0.25">
      <c r="B17" s="135">
        <v>2013</v>
      </c>
      <c r="C17" s="158">
        <v>6</v>
      </c>
      <c r="D17" s="149">
        <f>C17/'Počet jezdců nad 50%'!C16</f>
        <v>0.12244897959183673</v>
      </c>
    </row>
    <row r="18" spans="2:4" ht="15.75" x14ac:dyDescent="0.25">
      <c r="B18" s="259">
        <v>2014</v>
      </c>
      <c r="C18" s="259">
        <v>11</v>
      </c>
      <c r="D18" s="260">
        <f>C18/'Počet jezdců nad 50%'!C17</f>
        <v>0.25</v>
      </c>
    </row>
    <row r="19" spans="2:4" ht="15.75" x14ac:dyDescent="0.25">
      <c r="B19" s="158">
        <v>2015</v>
      </c>
      <c r="C19" s="158">
        <v>11</v>
      </c>
      <c r="D19" s="184">
        <f>C19/'Počet jezdců nad 50%'!C18</f>
        <v>0.22916666666666666</v>
      </c>
    </row>
    <row r="20" spans="2:4" ht="15.75" x14ac:dyDescent="0.25">
      <c r="B20" s="151">
        <v>2016</v>
      </c>
      <c r="C20" s="151">
        <v>11</v>
      </c>
      <c r="D20" s="150">
        <f>C20/'Počet jezdců nad 50%'!C19</f>
        <v>0.25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B27" sqref="B27"/>
    </sheetView>
  </sheetViews>
  <sheetFormatPr defaultRowHeight="12.75" x14ac:dyDescent="0.2"/>
  <cols>
    <col min="1" max="1" width="6.85546875" bestFit="1" customWidth="1"/>
    <col min="2" max="2" width="10.5703125" bestFit="1" customWidth="1"/>
    <col min="3" max="18" width="8.42578125" customWidth="1"/>
  </cols>
  <sheetData>
    <row r="1" spans="1:19" ht="13.5" thickBot="1" x14ac:dyDescent="0.25"/>
    <row r="2" spans="1:19" ht="16.5" thickBot="1" x14ac:dyDescent="0.3">
      <c r="F2" s="140" t="s">
        <v>344</v>
      </c>
      <c r="G2" s="138"/>
      <c r="H2" s="132"/>
      <c r="I2" s="132"/>
      <c r="J2" s="132"/>
      <c r="K2" s="132"/>
      <c r="L2" s="132"/>
      <c r="M2" s="120"/>
    </row>
    <row r="3" spans="1:19" ht="15.75" x14ac:dyDescent="0.25">
      <c r="F3" s="137"/>
      <c r="G3" s="137"/>
      <c r="H3" s="12"/>
      <c r="I3" s="12"/>
    </row>
    <row r="4" spans="1:19" ht="15.75" x14ac:dyDescent="0.25">
      <c r="A4" s="134" t="s">
        <v>322</v>
      </c>
      <c r="B4" s="134" t="s">
        <v>34</v>
      </c>
      <c r="C4" s="135">
        <v>2001</v>
      </c>
      <c r="D4" s="135">
        <v>2002</v>
      </c>
      <c r="E4" s="135">
        <v>2003</v>
      </c>
      <c r="F4" s="135">
        <v>2004</v>
      </c>
      <c r="G4" s="135">
        <v>2005</v>
      </c>
      <c r="H4" s="135">
        <v>2006</v>
      </c>
      <c r="I4" s="135">
        <v>2007</v>
      </c>
      <c r="J4" s="135">
        <v>2008</v>
      </c>
      <c r="K4" s="135">
        <v>2009</v>
      </c>
      <c r="L4" s="135">
        <v>2010</v>
      </c>
      <c r="M4" s="135">
        <v>2011</v>
      </c>
      <c r="N4" s="135">
        <v>2012</v>
      </c>
      <c r="O4" s="158">
        <v>2013</v>
      </c>
      <c r="P4" s="135">
        <v>2014</v>
      </c>
      <c r="Q4" s="158">
        <v>2015</v>
      </c>
      <c r="R4" s="158">
        <v>2015</v>
      </c>
      <c r="S4" s="134" t="s">
        <v>0</v>
      </c>
    </row>
    <row r="5" spans="1:19" ht="15.75" x14ac:dyDescent="0.25">
      <c r="A5" s="151" t="s">
        <v>1</v>
      </c>
      <c r="B5" s="141" t="s">
        <v>12</v>
      </c>
      <c r="C5" s="142"/>
      <c r="D5" s="142">
        <v>1205</v>
      </c>
      <c r="E5" s="142">
        <v>1241</v>
      </c>
      <c r="F5" s="142"/>
      <c r="G5" s="142">
        <v>1349</v>
      </c>
      <c r="H5" s="142">
        <v>1159</v>
      </c>
      <c r="I5" s="142">
        <v>1006</v>
      </c>
      <c r="J5" s="142">
        <v>1132</v>
      </c>
      <c r="K5" s="142">
        <v>1274</v>
      </c>
      <c r="L5" s="142">
        <v>1255</v>
      </c>
      <c r="M5" s="142">
        <v>1391</v>
      </c>
      <c r="N5" s="142">
        <v>1083</v>
      </c>
      <c r="O5" s="142">
        <f>'[11]Individuální km'!$AH$6</f>
        <v>1135</v>
      </c>
      <c r="P5" s="142">
        <f>'[12]Individuální km'!$AH$11</f>
        <v>1033</v>
      </c>
      <c r="Q5" s="142">
        <f>'[13]Individuální km'!$AH$10</f>
        <v>1164</v>
      </c>
      <c r="R5" s="142"/>
      <c r="S5" s="142">
        <f t="shared" ref="S5:S26" si="0">SUM(C5:R5)</f>
        <v>15427</v>
      </c>
    </row>
    <row r="6" spans="1:19" ht="15.75" x14ac:dyDescent="0.25">
      <c r="A6" s="261" t="s">
        <v>2</v>
      </c>
      <c r="B6" s="217" t="s">
        <v>13</v>
      </c>
      <c r="C6" s="218"/>
      <c r="D6" s="218">
        <v>1099</v>
      </c>
      <c r="E6" s="218">
        <v>1245</v>
      </c>
      <c r="F6" s="218">
        <v>1183</v>
      </c>
      <c r="G6" s="218">
        <v>1312</v>
      </c>
      <c r="H6" s="218">
        <v>1178</v>
      </c>
      <c r="I6" s="218"/>
      <c r="J6" s="218">
        <v>1089</v>
      </c>
      <c r="K6" s="218">
        <v>1059</v>
      </c>
      <c r="L6" s="218">
        <v>1220</v>
      </c>
      <c r="M6" s="218">
        <v>1009</v>
      </c>
      <c r="N6" s="218">
        <v>1099</v>
      </c>
      <c r="O6" s="218"/>
      <c r="P6" s="218">
        <f>'[12]Individuální km'!$AH$8</f>
        <v>1073</v>
      </c>
      <c r="Q6" s="218">
        <f>'[13]Individuální km'!$AH$7</f>
        <v>1209</v>
      </c>
      <c r="R6" s="218">
        <v>1238</v>
      </c>
      <c r="S6" s="218">
        <f t="shared" si="0"/>
        <v>15013</v>
      </c>
    </row>
    <row r="7" spans="1:19" ht="15.75" x14ac:dyDescent="0.25">
      <c r="A7" s="261" t="s">
        <v>3</v>
      </c>
      <c r="B7" s="217" t="s">
        <v>11</v>
      </c>
      <c r="C7" s="218">
        <v>1216</v>
      </c>
      <c r="D7" s="218">
        <v>1244</v>
      </c>
      <c r="E7" s="218">
        <v>1247</v>
      </c>
      <c r="F7" s="218">
        <v>1209</v>
      </c>
      <c r="G7" s="218">
        <v>1394</v>
      </c>
      <c r="H7" s="218">
        <v>1035</v>
      </c>
      <c r="I7" s="218"/>
      <c r="J7" s="218"/>
      <c r="K7" s="218">
        <v>1002</v>
      </c>
      <c r="L7" s="218"/>
      <c r="M7" s="218">
        <v>1039</v>
      </c>
      <c r="N7" s="218"/>
      <c r="O7" s="218"/>
      <c r="P7" s="218">
        <f>'[12]Individuální km'!$AH$14</f>
        <v>1000</v>
      </c>
      <c r="Q7" s="218"/>
      <c r="R7" s="218">
        <v>1079</v>
      </c>
      <c r="S7" s="218">
        <f t="shared" si="0"/>
        <v>11465</v>
      </c>
    </row>
    <row r="8" spans="1:19" ht="15.75" x14ac:dyDescent="0.25">
      <c r="A8" s="261" t="s">
        <v>4</v>
      </c>
      <c r="B8" s="217" t="s">
        <v>62</v>
      </c>
      <c r="C8" s="218"/>
      <c r="D8" s="218"/>
      <c r="E8" s="218"/>
      <c r="F8" s="218"/>
      <c r="G8" s="218">
        <v>1011</v>
      </c>
      <c r="H8" s="218"/>
      <c r="I8" s="218"/>
      <c r="J8" s="218">
        <v>1133</v>
      </c>
      <c r="K8" s="218">
        <v>1255</v>
      </c>
      <c r="L8" s="218">
        <v>1147</v>
      </c>
      <c r="M8" s="218">
        <v>1177</v>
      </c>
      <c r="N8" s="218">
        <v>1227</v>
      </c>
      <c r="O8" s="218"/>
      <c r="P8" s="218">
        <f>'[12]Individuální km'!$AH$4</f>
        <v>1272</v>
      </c>
      <c r="Q8" s="218">
        <f>'[13]Individuální km'!$AH$5</f>
        <v>1241</v>
      </c>
      <c r="R8" s="218">
        <v>1164</v>
      </c>
      <c r="S8" s="218">
        <f t="shared" si="0"/>
        <v>10627</v>
      </c>
    </row>
    <row r="9" spans="1:19" ht="15.75" x14ac:dyDescent="0.25">
      <c r="A9" s="135" t="s">
        <v>5</v>
      </c>
      <c r="B9" s="134" t="s">
        <v>15</v>
      </c>
      <c r="C9" s="136"/>
      <c r="D9" s="136">
        <v>1168</v>
      </c>
      <c r="E9" s="136">
        <v>1047</v>
      </c>
      <c r="F9" s="136"/>
      <c r="G9" s="136">
        <v>1302</v>
      </c>
      <c r="H9" s="136">
        <v>1093</v>
      </c>
      <c r="I9" s="136"/>
      <c r="J9" s="136"/>
      <c r="K9" s="136">
        <v>1147</v>
      </c>
      <c r="L9" s="136">
        <v>1039</v>
      </c>
      <c r="M9" s="136"/>
      <c r="N9" s="136"/>
      <c r="O9" s="136"/>
      <c r="P9" s="136">
        <f>'[12]Individuální km'!$AH$9</f>
        <v>1065</v>
      </c>
      <c r="Q9" s="136">
        <f>'[13]Individuální km'!$AH$14</f>
        <v>1025</v>
      </c>
      <c r="R9" s="136">
        <v>1017</v>
      </c>
      <c r="S9" s="136">
        <f t="shared" si="0"/>
        <v>9903</v>
      </c>
    </row>
    <row r="10" spans="1:19" ht="15.75" x14ac:dyDescent="0.25">
      <c r="A10" s="135" t="s">
        <v>6</v>
      </c>
      <c r="B10" s="134" t="s">
        <v>60</v>
      </c>
      <c r="C10" s="136"/>
      <c r="D10" s="136"/>
      <c r="E10" s="136"/>
      <c r="F10" s="136"/>
      <c r="G10" s="136"/>
      <c r="H10" s="136"/>
      <c r="I10" s="136"/>
      <c r="J10" s="136"/>
      <c r="K10" s="136">
        <v>1023</v>
      </c>
      <c r="L10" s="136">
        <v>1068</v>
      </c>
      <c r="M10" s="136">
        <v>1240</v>
      </c>
      <c r="N10" s="136">
        <v>1346</v>
      </c>
      <c r="O10" s="136">
        <f>'[11]Individuální km'!$AH$7</f>
        <v>1109</v>
      </c>
      <c r="P10" s="136">
        <f>'[12]Individuální km'!$AH$7</f>
        <v>1138</v>
      </c>
      <c r="Q10" s="136">
        <f>'[13]Individuální km'!$AH$6</f>
        <v>1235</v>
      </c>
      <c r="R10" s="136">
        <v>1199</v>
      </c>
      <c r="S10" s="136">
        <f t="shared" si="0"/>
        <v>9358</v>
      </c>
    </row>
    <row r="11" spans="1:19" ht="15.75" x14ac:dyDescent="0.25">
      <c r="A11" s="135" t="s">
        <v>7</v>
      </c>
      <c r="B11" s="134" t="s">
        <v>17</v>
      </c>
      <c r="C11" s="136"/>
      <c r="D11" s="136"/>
      <c r="E11" s="136"/>
      <c r="F11" s="136"/>
      <c r="G11" s="136">
        <v>1142</v>
      </c>
      <c r="H11" s="136"/>
      <c r="I11" s="136"/>
      <c r="J11" s="136"/>
      <c r="K11" s="136"/>
      <c r="L11" s="136">
        <v>1092</v>
      </c>
      <c r="M11" s="136">
        <v>1139</v>
      </c>
      <c r="N11" s="136">
        <v>1116</v>
      </c>
      <c r="O11" s="136">
        <f>'[11]Individuální km'!$AH$9</f>
        <v>1078</v>
      </c>
      <c r="P11" s="136">
        <f>'[12]Individuální km'!$AH$12</f>
        <v>1011</v>
      </c>
      <c r="Q11" s="136"/>
      <c r="R11" s="136">
        <v>1082</v>
      </c>
      <c r="S11" s="136">
        <f t="shared" si="0"/>
        <v>7660</v>
      </c>
    </row>
    <row r="12" spans="1:19" ht="15.75" x14ac:dyDescent="0.25">
      <c r="A12" s="135" t="s">
        <v>8</v>
      </c>
      <c r="B12" s="134" t="s">
        <v>16</v>
      </c>
      <c r="C12" s="136"/>
      <c r="D12" s="136">
        <v>1089</v>
      </c>
      <c r="E12" s="136">
        <v>1213</v>
      </c>
      <c r="F12" s="136"/>
      <c r="G12" s="136">
        <v>1164</v>
      </c>
      <c r="H12" s="136">
        <v>1080</v>
      </c>
      <c r="I12" s="136"/>
      <c r="J12" s="136"/>
      <c r="K12" s="136">
        <v>1002</v>
      </c>
      <c r="L12" s="136"/>
      <c r="M12" s="136"/>
      <c r="N12" s="136"/>
      <c r="O12" s="136"/>
      <c r="P12" s="136"/>
      <c r="Q12" s="136"/>
      <c r="R12" s="136"/>
      <c r="S12" s="136">
        <f t="shared" si="0"/>
        <v>5548</v>
      </c>
    </row>
    <row r="13" spans="1:19" ht="15.75" x14ac:dyDescent="0.25">
      <c r="A13" s="135" t="s">
        <v>9</v>
      </c>
      <c r="B13" s="134" t="s">
        <v>65</v>
      </c>
      <c r="C13" s="136"/>
      <c r="D13" s="136"/>
      <c r="E13" s="136"/>
      <c r="F13" s="136"/>
      <c r="G13" s="136"/>
      <c r="H13" s="136"/>
      <c r="I13" s="136"/>
      <c r="J13" s="136"/>
      <c r="K13" s="136"/>
      <c r="L13" s="136"/>
      <c r="M13" s="136"/>
      <c r="N13" s="136">
        <v>1047</v>
      </c>
      <c r="O13" s="136">
        <f>'[11]Individuální km'!$AH$8</f>
        <v>1099</v>
      </c>
      <c r="P13" s="136">
        <f>'[12]Individuální km'!$AH$6</f>
        <v>1153</v>
      </c>
      <c r="Q13" s="136">
        <f>'[13]Individuální km'!$AH$9</f>
        <v>1188</v>
      </c>
      <c r="R13" s="136">
        <v>1024</v>
      </c>
      <c r="S13" s="136">
        <f t="shared" si="0"/>
        <v>5511</v>
      </c>
    </row>
    <row r="14" spans="1:19" ht="15.75" x14ac:dyDescent="0.25">
      <c r="A14" s="135" t="s">
        <v>10</v>
      </c>
      <c r="B14" s="139" t="s">
        <v>51</v>
      </c>
      <c r="C14" s="133"/>
      <c r="D14" s="133"/>
      <c r="E14" s="133"/>
      <c r="F14" s="133"/>
      <c r="G14" s="133"/>
      <c r="H14" s="133"/>
      <c r="I14" s="133"/>
      <c r="J14" s="136"/>
      <c r="K14" s="133"/>
      <c r="L14" s="133"/>
      <c r="M14" s="133"/>
      <c r="N14" s="133"/>
      <c r="O14" s="136">
        <f>'[11]Individuální km'!$AH$4</f>
        <v>1322</v>
      </c>
      <c r="P14" s="136">
        <f>'[12]Individuální km'!$AH$5</f>
        <v>1261</v>
      </c>
      <c r="Q14" s="136">
        <f>'[13]Individuální km'!$AH$4</f>
        <v>1323</v>
      </c>
      <c r="R14" s="136">
        <v>1249</v>
      </c>
      <c r="S14" s="136">
        <f t="shared" si="0"/>
        <v>5155</v>
      </c>
    </row>
    <row r="15" spans="1:19" ht="15.75" x14ac:dyDescent="0.25">
      <c r="A15" s="135" t="s">
        <v>42</v>
      </c>
      <c r="B15" s="134" t="s">
        <v>75</v>
      </c>
      <c r="C15" s="136"/>
      <c r="D15" s="136"/>
      <c r="E15" s="136"/>
      <c r="F15" s="136"/>
      <c r="G15" s="136"/>
      <c r="H15" s="136"/>
      <c r="I15" s="136"/>
      <c r="J15" s="136">
        <v>1034</v>
      </c>
      <c r="K15" s="136">
        <v>1195</v>
      </c>
      <c r="L15" s="136"/>
      <c r="M15" s="136">
        <v>1068</v>
      </c>
      <c r="N15" s="136"/>
      <c r="O15" s="136"/>
      <c r="P15" s="136">
        <f>'[12]Individuální km'!$AH$13</f>
        <v>1010</v>
      </c>
      <c r="Q15" s="136"/>
      <c r="R15" s="136"/>
      <c r="S15" s="136">
        <f t="shared" si="0"/>
        <v>4307</v>
      </c>
    </row>
    <row r="16" spans="1:19" ht="15.75" x14ac:dyDescent="0.25">
      <c r="A16" s="135" t="s">
        <v>43</v>
      </c>
      <c r="B16" s="134" t="s">
        <v>323</v>
      </c>
      <c r="C16" s="136"/>
      <c r="D16" s="136"/>
      <c r="E16" s="136"/>
      <c r="F16" s="136"/>
      <c r="G16" s="136"/>
      <c r="H16" s="136"/>
      <c r="I16" s="136"/>
      <c r="J16" s="136"/>
      <c r="K16" s="136"/>
      <c r="L16" s="136"/>
      <c r="M16" s="136"/>
      <c r="N16" s="136">
        <v>1289</v>
      </c>
      <c r="O16" s="136">
        <f>'[11]Individuální km'!$AH$5</f>
        <v>1226</v>
      </c>
      <c r="P16" s="136"/>
      <c r="Q16" s="136">
        <f>'[13]Individuální km'!$AH$8</f>
        <v>1194</v>
      </c>
      <c r="R16" s="136"/>
      <c r="S16" s="136">
        <f t="shared" si="0"/>
        <v>3709</v>
      </c>
    </row>
    <row r="17" spans="1:19" ht="15.75" x14ac:dyDescent="0.25">
      <c r="A17" s="135" t="s">
        <v>48</v>
      </c>
      <c r="B17" s="134" t="s">
        <v>276</v>
      </c>
      <c r="C17" s="136"/>
      <c r="D17" s="136"/>
      <c r="E17" s="136"/>
      <c r="F17" s="136"/>
      <c r="G17" s="136"/>
      <c r="H17" s="136"/>
      <c r="I17" s="136"/>
      <c r="J17" s="136"/>
      <c r="K17" s="136"/>
      <c r="L17" s="136"/>
      <c r="M17" s="136"/>
      <c r="N17" s="136">
        <v>1050</v>
      </c>
      <c r="O17" s="136"/>
      <c r="P17" s="136"/>
      <c r="Q17" s="136">
        <f>'[13]Individuální km'!$AH$11</f>
        <v>1101</v>
      </c>
      <c r="R17" s="136">
        <v>1211</v>
      </c>
      <c r="S17" s="136">
        <f t="shared" si="0"/>
        <v>3362</v>
      </c>
    </row>
    <row r="18" spans="1:19" ht="15.75" x14ac:dyDescent="0.25">
      <c r="A18" s="135" t="s">
        <v>49</v>
      </c>
      <c r="B18" s="134" t="s">
        <v>324</v>
      </c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>
        <v>1255</v>
      </c>
      <c r="O18" s="136"/>
      <c r="P18" s="136">
        <f>'[12]Individuální km'!$AH$10</f>
        <v>1051</v>
      </c>
      <c r="Q18" s="136">
        <f>'[13]Individuální km'!$AH$13</f>
        <v>1051</v>
      </c>
      <c r="R18" s="136"/>
      <c r="S18" s="136">
        <f t="shared" si="0"/>
        <v>3357</v>
      </c>
    </row>
    <row r="19" spans="1:19" ht="15.75" x14ac:dyDescent="0.25">
      <c r="A19" s="135" t="s">
        <v>56</v>
      </c>
      <c r="B19" s="139" t="s">
        <v>327</v>
      </c>
      <c r="C19" s="133"/>
      <c r="D19" s="133"/>
      <c r="E19" s="133"/>
      <c r="F19" s="133"/>
      <c r="G19" s="133"/>
      <c r="H19" s="133"/>
      <c r="I19" s="133"/>
      <c r="J19" s="133"/>
      <c r="K19" s="136">
        <v>1015</v>
      </c>
      <c r="L19" s="136">
        <v>1273</v>
      </c>
      <c r="M19" s="136">
        <v>1020</v>
      </c>
      <c r="N19" s="136"/>
      <c r="O19" s="136"/>
      <c r="P19" s="136"/>
      <c r="Q19" s="136"/>
      <c r="R19" s="136"/>
      <c r="S19" s="136">
        <f t="shared" si="0"/>
        <v>3308</v>
      </c>
    </row>
    <row r="20" spans="1:19" ht="15.75" x14ac:dyDescent="0.25">
      <c r="A20" s="135" t="s">
        <v>57</v>
      </c>
      <c r="B20" s="134" t="s">
        <v>14</v>
      </c>
      <c r="C20" s="136">
        <v>1223</v>
      </c>
      <c r="D20" s="136">
        <v>1150</v>
      </c>
      <c r="E20" s="136"/>
      <c r="F20" s="136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>
        <f t="shared" si="0"/>
        <v>2373</v>
      </c>
    </row>
    <row r="21" spans="1:19" ht="15.75" x14ac:dyDescent="0.25">
      <c r="A21" s="135" t="s">
        <v>58</v>
      </c>
      <c r="B21" s="139" t="s">
        <v>61</v>
      </c>
      <c r="C21" s="133"/>
      <c r="D21" s="133"/>
      <c r="E21" s="133"/>
      <c r="F21" s="133"/>
      <c r="G21" s="133"/>
      <c r="H21" s="133"/>
      <c r="I21" s="133"/>
      <c r="J21" s="136">
        <v>1027</v>
      </c>
      <c r="K21" s="133"/>
      <c r="L21" s="133"/>
      <c r="M21" s="133"/>
      <c r="N21" s="133"/>
      <c r="O21" s="136"/>
      <c r="P21" s="136"/>
      <c r="Q21" s="136">
        <f>'[13]Individuální km'!$AH$12</f>
        <v>1061</v>
      </c>
      <c r="R21" s="136"/>
      <c r="S21" s="136">
        <f t="shared" si="0"/>
        <v>2088</v>
      </c>
    </row>
    <row r="22" spans="1:19" ht="15.75" x14ac:dyDescent="0.25">
      <c r="A22" s="135" t="s">
        <v>67</v>
      </c>
      <c r="B22" s="134" t="s">
        <v>427</v>
      </c>
      <c r="C22" s="136"/>
      <c r="D22" s="136"/>
      <c r="E22" s="136"/>
      <c r="F22" s="136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>
        <v>1224</v>
      </c>
      <c r="S22" s="136">
        <f t="shared" si="0"/>
        <v>1224</v>
      </c>
    </row>
    <row r="23" spans="1:19" ht="15.75" x14ac:dyDescent="0.25">
      <c r="A23" s="135" t="s">
        <v>68</v>
      </c>
      <c r="B23" s="134" t="s">
        <v>326</v>
      </c>
      <c r="C23" s="136"/>
      <c r="D23" s="136"/>
      <c r="E23" s="136"/>
      <c r="F23" s="136"/>
      <c r="G23" s="136">
        <v>1170</v>
      </c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>
        <f t="shared" si="0"/>
        <v>1170</v>
      </c>
    </row>
    <row r="24" spans="1:19" ht="15.75" x14ac:dyDescent="0.25">
      <c r="A24" s="135" t="s">
        <v>69</v>
      </c>
      <c r="B24" s="134" t="s">
        <v>325</v>
      </c>
      <c r="C24" s="136"/>
      <c r="D24" s="136"/>
      <c r="E24" s="136"/>
      <c r="F24" s="136"/>
      <c r="G24" s="136"/>
      <c r="H24" s="136"/>
      <c r="I24" s="136"/>
      <c r="J24" s="136"/>
      <c r="K24" s="136"/>
      <c r="L24" s="136"/>
      <c r="M24" s="136"/>
      <c r="N24" s="136">
        <v>1080</v>
      </c>
      <c r="O24" s="136"/>
      <c r="P24" s="136"/>
      <c r="Q24" s="136"/>
      <c r="R24" s="136"/>
      <c r="S24" s="136">
        <f t="shared" si="0"/>
        <v>1080</v>
      </c>
    </row>
    <row r="25" spans="1:19" ht="15.75" x14ac:dyDescent="0.25">
      <c r="A25" s="135" t="s">
        <v>78</v>
      </c>
      <c r="B25" s="134" t="s">
        <v>18</v>
      </c>
      <c r="C25" s="136"/>
      <c r="D25" s="136"/>
      <c r="E25" s="136"/>
      <c r="F25" s="136"/>
      <c r="G25" s="136">
        <v>1078</v>
      </c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>
        <f t="shared" si="0"/>
        <v>1078</v>
      </c>
    </row>
    <row r="26" spans="1:19" ht="15.75" x14ac:dyDescent="0.25">
      <c r="A26" s="135" t="s">
        <v>80</v>
      </c>
      <c r="B26" s="134" t="s">
        <v>389</v>
      </c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>
        <v>1068</v>
      </c>
      <c r="S26" s="136">
        <f t="shared" si="0"/>
        <v>1068</v>
      </c>
    </row>
  </sheetData>
  <pageMargins left="0.7" right="0.7" top="0.78740157499999996" bottom="0.78740157499999996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43"/>
  <sheetViews>
    <sheetView workbookViewId="0">
      <selection activeCell="S23" sqref="S23"/>
    </sheetView>
  </sheetViews>
  <sheetFormatPr defaultRowHeight="12.75" x14ac:dyDescent="0.2"/>
  <cols>
    <col min="2" max="17" width="8.7109375" customWidth="1"/>
  </cols>
  <sheetData>
    <row r="1" spans="1:28" ht="23.25" x14ac:dyDescent="0.35">
      <c r="A1" s="1"/>
      <c r="B1" s="1"/>
      <c r="C1" s="1"/>
      <c r="D1" s="1"/>
      <c r="E1" s="68" t="s">
        <v>24</v>
      </c>
      <c r="F1" s="68"/>
      <c r="G1" s="9"/>
      <c r="H1" s="6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 spans="1:28" ht="13.5" thickBo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spans="1:28" ht="15" x14ac:dyDescent="0.2">
      <c r="A3" s="185" t="s">
        <v>22</v>
      </c>
      <c r="B3" s="186">
        <v>2001</v>
      </c>
      <c r="C3" s="186">
        <v>2002</v>
      </c>
      <c r="D3" s="186">
        <v>2003</v>
      </c>
      <c r="E3" s="187">
        <v>2004</v>
      </c>
      <c r="F3" s="187">
        <v>2005</v>
      </c>
      <c r="G3" s="187">
        <v>2006</v>
      </c>
      <c r="H3" s="187">
        <v>2007</v>
      </c>
      <c r="I3" s="187">
        <v>2008</v>
      </c>
      <c r="J3" s="187">
        <v>2009</v>
      </c>
      <c r="K3" s="187">
        <v>2010</v>
      </c>
      <c r="L3" s="187">
        <v>2011</v>
      </c>
      <c r="M3" s="187">
        <v>2012</v>
      </c>
      <c r="N3" s="187">
        <v>2013</v>
      </c>
      <c r="O3" s="187">
        <v>2014</v>
      </c>
      <c r="P3" s="187">
        <v>2015</v>
      </c>
      <c r="Q3" s="187">
        <v>2016</v>
      </c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 spans="1:28" ht="15.75" thickBot="1" x14ac:dyDescent="0.25">
      <c r="A4" s="188" t="s">
        <v>25</v>
      </c>
      <c r="B4" s="189">
        <f>'[15]Průměr km za  hod.'!$R$5</f>
        <v>22.576875000000005</v>
      </c>
      <c r="C4" s="190">
        <f>'[16]Průměr km za  hod.'!$P$5</f>
        <v>22.553846153846152</v>
      </c>
      <c r="D4" s="190">
        <f>'[17]Průměr km za  hod.'!$AD$5</f>
        <v>21.743214285714284</v>
      </c>
      <c r="E4" s="191">
        <f>'[7]Průměr km za  hod.'!$AD$6</f>
        <v>21.914285714285711</v>
      </c>
      <c r="F4" s="191">
        <f>'[1]Průměr km za  hod.'!$J$2</f>
        <v>21.787812500000001</v>
      </c>
      <c r="G4" s="191">
        <f>'[8]Průměr km za  hod.'!$J$2</f>
        <v>20.637037037037036</v>
      </c>
      <c r="H4" s="191">
        <v>21.04</v>
      </c>
      <c r="I4" s="191">
        <f>'[2]Průměr km za  hod.'!$J$2</f>
        <v>19.584615384615383</v>
      </c>
      <c r="J4" s="191">
        <f>'[9]Průměr km za  hod.'!$J$2</f>
        <v>19.574999999999999</v>
      </c>
      <c r="K4" s="191">
        <v>19.3</v>
      </c>
      <c r="L4" s="191">
        <v>19.22</v>
      </c>
      <c r="M4" s="191">
        <f>'[10]Průměr km za  hod.'!$J$2</f>
        <v>18.274193548387096</v>
      </c>
      <c r="N4" s="191">
        <f>'[11]Průměr km za  hod.'!$J$2</f>
        <v>18.509999999999998</v>
      </c>
      <c r="O4" s="191">
        <v>18.059999999999999</v>
      </c>
      <c r="P4" s="191">
        <f>'[13]Průměr km za  hod.'!$J$2</f>
        <v>17.529999999999998</v>
      </c>
      <c r="Q4" s="191">
        <v>17.48</v>
      </c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spans="1:28" ht="15" x14ac:dyDescent="0.2">
      <c r="A5" s="1"/>
      <c r="B5" s="1"/>
      <c r="D5" s="6"/>
      <c r="E5" s="6"/>
      <c r="F5" s="6"/>
      <c r="G5" s="6"/>
      <c r="H5" s="6"/>
      <c r="I5" s="6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28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x14ac:dyDescent="0.2">
      <c r="A22" s="1"/>
      <c r="B22" s="1"/>
      <c r="C22" s="1"/>
      <c r="D22" s="96"/>
      <c r="E22" s="96"/>
      <c r="F22" s="96"/>
      <c r="G22" s="96"/>
      <c r="H22" s="96"/>
      <c r="I22" s="96"/>
      <c r="J22" s="96"/>
      <c r="K22" s="96"/>
      <c r="L22" s="96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x14ac:dyDescent="0.2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x14ac:dyDescent="0.2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x14ac:dyDescent="0.2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x14ac:dyDescent="0.2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x14ac:dyDescent="0.2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2:15" x14ac:dyDescent="0.2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2:15" x14ac:dyDescent="0.2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2:15" x14ac:dyDescent="0.2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2:15" x14ac:dyDescent="0.2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2:15" x14ac:dyDescent="0.2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2:15" x14ac:dyDescent="0.2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2:15" x14ac:dyDescent="0.2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2:15" x14ac:dyDescent="0.2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2:15" x14ac:dyDescent="0.2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2:15" x14ac:dyDescent="0.2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2:15" x14ac:dyDescent="0.2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2:15" x14ac:dyDescent="0.2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2:15" x14ac:dyDescent="0.2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2:15" x14ac:dyDescent="0.2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2:15" x14ac:dyDescent="0.2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2:15" x14ac:dyDescent="0.2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2:15" x14ac:dyDescent="0.2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2:15" x14ac:dyDescent="0.2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2:15" x14ac:dyDescent="0.2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2:15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2:15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2:15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2:15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2:15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2:15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2:15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2:15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2:15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2:15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2:15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2:15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2:15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2:15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2:15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2:15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2:15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2:15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2:15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2:15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2:15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2:15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2:15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2:15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2:15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2:1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2:15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2:15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2:15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2:15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2:15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2:15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2:15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2:15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2:15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2:15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2:15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2:15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2:15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2:15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2:15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2:15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2:15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2:15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2:15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2:15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2:15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2:15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2:15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2:15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2:15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2:15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2:15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2:15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2:15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2:15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2:15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2:15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2:15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2:15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2:15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2:15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2:15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2:15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2:15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2:15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2:15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2:15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2:15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2:15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2:15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2:15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2:15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2:15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2:15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2:15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2:15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2:15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2:15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2:15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2:15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2:15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2:15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2:15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2:15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2:15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2:15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2:15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2:15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2:15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2:15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2:15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2:15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2:15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2:15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2:15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2:15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2:15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2:15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2:15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2:15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2:15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2:15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2:15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2:15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2:15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2:15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2:15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2:15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2:15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2:15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2:15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2:15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2:15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2:15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2:15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2:15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2:15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2:15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2:15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2:15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2:15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2:15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2:15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2:15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2:15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2:15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2:15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2:15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2:15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2:15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2:15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2:15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2:15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2:15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2:15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2:15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2:15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2:15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2:15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2:15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2:15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2:15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2:15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2:15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2:15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2:15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2:15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2:15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2:15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2:15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2:15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2:15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2:15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2:15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2:15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2:15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2:15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2:15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2:15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2:15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2:15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2:15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2:15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2:15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2:15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2:15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2:15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2:15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2:15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2:15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2:15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2:15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2:15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2:15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2:15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2:15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2:15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2:15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2:15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2:15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2:15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2:15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2:15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2:15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2:15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2:15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2:15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2:15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2:15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2:15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2:15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2:15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2:15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2:15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2:15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2:15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2:15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2:15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2:15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2:15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2:15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2:15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2:15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2:15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2:15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2:15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2:15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2:15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2:15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2:15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2:15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2:15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2:15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2:15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2:15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2:15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2:15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2:15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2:15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2:15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2:15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2:15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2:15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2:15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2:15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2:15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2:15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2:15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2:15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2:15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2:15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2:15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2:15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2:15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2:15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2:15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2:15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2:15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2:15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2:15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2:15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2:15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2:15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2:15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2:15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2:15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2:15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2:15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2:15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2:15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2:15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2:15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2:15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2:15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2:15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2:15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2:15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2:15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2:15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2:15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2:15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2:15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2:15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2:15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2:15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2:15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2:15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2:15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2:15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2:15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2:15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2:15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2:15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2:15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2:15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2:15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2:15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2:15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2:15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2:15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2:15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2:15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2:15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2:15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2:15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2:15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2:15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2:15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2:15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2:15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2:15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2:15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2:15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2:15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2:15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2:15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2:15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2:15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2:15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2:15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2:15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2:15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2:15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2:15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2:15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2:15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2:15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2:15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2:15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2:15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2:15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2:15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2:15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2:15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2:15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2:15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2:15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2:15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2:15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2:15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2:15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2:15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2:15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2:15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2:15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2:15" x14ac:dyDescent="0.2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2:15" x14ac:dyDescent="0.2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2:15" x14ac:dyDescent="0.2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2:15" x14ac:dyDescent="0.2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2:15" x14ac:dyDescent="0.2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2:15" x14ac:dyDescent="0.2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2:15" x14ac:dyDescent="0.2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2:15" x14ac:dyDescent="0.2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2:15" x14ac:dyDescent="0.2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2:15" x14ac:dyDescent="0.2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2:15" x14ac:dyDescent="0.2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2:15" x14ac:dyDescent="0.2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2:15" x14ac:dyDescent="0.2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2:15" x14ac:dyDescent="0.2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2:15" x14ac:dyDescent="0.2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2:15" x14ac:dyDescent="0.2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2:15" x14ac:dyDescent="0.2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2:15" x14ac:dyDescent="0.2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2:15" x14ac:dyDescent="0.2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2:15" x14ac:dyDescent="0.2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2:15" x14ac:dyDescent="0.2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2:15" x14ac:dyDescent="0.2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2:15" x14ac:dyDescent="0.2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2:15" x14ac:dyDescent="0.2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2:15" x14ac:dyDescent="0.2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2:15" x14ac:dyDescent="0.2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2:15" x14ac:dyDescent="0.2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2:15" x14ac:dyDescent="0.2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2:15" x14ac:dyDescent="0.2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2:15" x14ac:dyDescent="0.2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2:15" x14ac:dyDescent="0.2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2:15" x14ac:dyDescent="0.2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2:15" x14ac:dyDescent="0.2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2:15" x14ac:dyDescent="0.2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2"/>
  <sheetViews>
    <sheetView workbookViewId="0">
      <selection activeCell="U7" sqref="U7"/>
    </sheetView>
  </sheetViews>
  <sheetFormatPr defaultRowHeight="12.75" x14ac:dyDescent="0.2"/>
  <cols>
    <col min="1" max="1" width="5.28515625" customWidth="1"/>
    <col min="2" max="2" width="9.42578125" bestFit="1" customWidth="1"/>
    <col min="3" max="3" width="6.140625" bestFit="1" customWidth="1"/>
    <col min="4" max="4" width="6.28515625" customWidth="1"/>
    <col min="5" max="5" width="6.140625" customWidth="1"/>
    <col min="6" max="6" width="7.7109375" customWidth="1"/>
    <col min="7" max="17" width="6.140625" bestFit="1" customWidth="1"/>
    <col min="18" max="18" width="6.140625" customWidth="1"/>
  </cols>
  <sheetData>
    <row r="1" spans="1:26" ht="26.25" thickBot="1" x14ac:dyDescent="0.4">
      <c r="A1" s="1"/>
      <c r="B1" s="1"/>
      <c r="C1" s="1"/>
      <c r="D1" s="15" t="s">
        <v>399</v>
      </c>
      <c r="E1" s="16"/>
      <c r="F1" s="16"/>
      <c r="G1" s="16"/>
      <c r="H1" s="1"/>
      <c r="I1" s="1"/>
      <c r="J1" s="1"/>
      <c r="K1" s="1"/>
      <c r="L1" s="1"/>
      <c r="M1" s="1"/>
      <c r="N1" s="1"/>
      <c r="O1" s="1"/>
      <c r="P1" s="1"/>
      <c r="Q1" s="96"/>
      <c r="R1" s="96"/>
      <c r="S1" s="96"/>
    </row>
    <row r="2" spans="1:26" ht="29.25" thickBot="1" x14ac:dyDescent="0.25">
      <c r="A2" s="201" t="s">
        <v>20</v>
      </c>
      <c r="B2" s="213" t="s">
        <v>21</v>
      </c>
      <c r="C2" s="214">
        <v>2001</v>
      </c>
      <c r="D2" s="214">
        <v>2002</v>
      </c>
      <c r="E2" s="214">
        <v>2003</v>
      </c>
      <c r="F2" s="214">
        <v>2004</v>
      </c>
      <c r="G2" s="214">
        <v>2005</v>
      </c>
      <c r="H2" s="214">
        <v>2006</v>
      </c>
      <c r="I2" s="214">
        <v>2007</v>
      </c>
      <c r="J2" s="214">
        <v>2008</v>
      </c>
      <c r="K2" s="214">
        <v>2009</v>
      </c>
      <c r="L2" s="214">
        <v>2010</v>
      </c>
      <c r="M2" s="214">
        <v>2011</v>
      </c>
      <c r="N2" s="214">
        <v>2012</v>
      </c>
      <c r="O2" s="214">
        <v>2013</v>
      </c>
      <c r="P2" s="214">
        <v>2014</v>
      </c>
      <c r="Q2" s="214">
        <v>2015</v>
      </c>
      <c r="R2" s="214">
        <v>2016</v>
      </c>
      <c r="S2" s="215" t="s">
        <v>0</v>
      </c>
      <c r="T2" s="1"/>
      <c r="U2" s="1"/>
      <c r="V2" s="1"/>
      <c r="W2" s="1"/>
      <c r="X2" s="1"/>
      <c r="Y2" s="1"/>
      <c r="Z2" s="1"/>
    </row>
    <row r="3" spans="1:26" ht="15" x14ac:dyDescent="0.25">
      <c r="A3" s="202" t="s">
        <v>1</v>
      </c>
      <c r="B3" s="203" t="s">
        <v>55</v>
      </c>
      <c r="C3" s="204">
        <v>0</v>
      </c>
      <c r="D3" s="204">
        <v>0</v>
      </c>
      <c r="E3" s="204">
        <v>0</v>
      </c>
      <c r="F3" s="205">
        <v>0</v>
      </c>
      <c r="G3" s="205">
        <v>0</v>
      </c>
      <c r="H3" s="205">
        <v>5</v>
      </c>
      <c r="I3" s="205">
        <v>2.5</v>
      </c>
      <c r="J3" s="205">
        <v>13</v>
      </c>
      <c r="K3" s="205">
        <f>[9]Trackmakers!$I$6</f>
        <v>13.3</v>
      </c>
      <c r="L3" s="205">
        <v>16</v>
      </c>
      <c r="M3" s="205">
        <v>15.5</v>
      </c>
      <c r="N3" s="205">
        <v>13.8</v>
      </c>
      <c r="O3" s="205">
        <v>10.5</v>
      </c>
      <c r="P3" s="204">
        <f>[12]Trackmakers!$I$6</f>
        <v>12</v>
      </c>
      <c r="Q3" s="204">
        <v>12</v>
      </c>
      <c r="R3" s="204">
        <v>11</v>
      </c>
      <c r="S3" s="216">
        <f t="shared" ref="S3:S26" si="0">SUM(C3:R3)</f>
        <v>124.6</v>
      </c>
      <c r="T3" s="1"/>
      <c r="U3" s="1"/>
      <c r="V3" s="1"/>
      <c r="W3" s="1"/>
      <c r="X3" s="1"/>
      <c r="Y3" s="1"/>
      <c r="Z3" s="1"/>
    </row>
    <row r="4" spans="1:26" ht="15" x14ac:dyDescent="0.25">
      <c r="A4" s="206" t="s">
        <v>2</v>
      </c>
      <c r="B4" s="207" t="s">
        <v>11</v>
      </c>
      <c r="C4" s="208">
        <f>[15]List1!$F$3</f>
        <v>6</v>
      </c>
      <c r="D4" s="209">
        <f>[16]Trackmakers!$F$4</f>
        <v>5</v>
      </c>
      <c r="E4" s="209">
        <f>[17]Trackmakers!$F$4</f>
        <v>9</v>
      </c>
      <c r="F4" s="209">
        <f>[7]Trackmakers!$F$4</f>
        <v>6</v>
      </c>
      <c r="G4" s="209">
        <v>14</v>
      </c>
      <c r="H4" s="209">
        <v>7</v>
      </c>
      <c r="I4" s="209">
        <v>5</v>
      </c>
      <c r="J4" s="209">
        <v>2</v>
      </c>
      <c r="K4" s="209">
        <f>[9]Trackmakers!$I$9</f>
        <v>2</v>
      </c>
      <c r="L4" s="209">
        <v>0</v>
      </c>
      <c r="M4" s="209">
        <v>1</v>
      </c>
      <c r="N4" s="209">
        <v>1</v>
      </c>
      <c r="O4" s="209">
        <v>0</v>
      </c>
      <c r="P4" s="208">
        <v>0</v>
      </c>
      <c r="Q4" s="208">
        <v>0</v>
      </c>
      <c r="R4" s="208">
        <v>0</v>
      </c>
      <c r="S4" s="210">
        <f t="shared" si="0"/>
        <v>58</v>
      </c>
      <c r="T4" s="1"/>
      <c r="U4" s="1"/>
      <c r="V4" s="1"/>
      <c r="W4" s="1"/>
      <c r="X4" s="1"/>
      <c r="Y4" s="1"/>
      <c r="Z4" s="1"/>
    </row>
    <row r="5" spans="1:26" ht="15" x14ac:dyDescent="0.25">
      <c r="A5" s="211" t="s">
        <v>3</v>
      </c>
      <c r="B5" s="207" t="s">
        <v>65</v>
      </c>
      <c r="C5" s="209">
        <v>0</v>
      </c>
      <c r="D5" s="209">
        <v>0</v>
      </c>
      <c r="E5" s="209">
        <v>0</v>
      </c>
      <c r="F5" s="208">
        <v>0</v>
      </c>
      <c r="G5" s="208">
        <v>0</v>
      </c>
      <c r="H5" s="208">
        <v>0</v>
      </c>
      <c r="I5" s="208">
        <v>0</v>
      </c>
      <c r="J5" s="208">
        <v>0</v>
      </c>
      <c r="K5" s="208">
        <f>[9]Trackmakers!$I$7</f>
        <v>4.5</v>
      </c>
      <c r="L5" s="208">
        <v>2</v>
      </c>
      <c r="M5" s="208">
        <v>6</v>
      </c>
      <c r="N5" s="208">
        <v>9.3000000000000007</v>
      </c>
      <c r="O5" s="208">
        <v>10</v>
      </c>
      <c r="P5" s="208">
        <f>[12]Trackmakers!$I$7</f>
        <v>10.5</v>
      </c>
      <c r="Q5" s="208">
        <v>11</v>
      </c>
      <c r="R5" s="208">
        <v>4</v>
      </c>
      <c r="S5" s="210">
        <f t="shared" si="0"/>
        <v>57.3</v>
      </c>
      <c r="T5" s="1"/>
      <c r="U5" s="1"/>
      <c r="V5" s="1"/>
      <c r="W5" s="1"/>
      <c r="X5" s="1"/>
      <c r="Y5" s="1"/>
      <c r="Z5" s="1"/>
    </row>
    <row r="6" spans="1:26" ht="15" x14ac:dyDescent="0.25">
      <c r="A6" s="206" t="s">
        <v>4</v>
      </c>
      <c r="B6" s="207" t="s">
        <v>13</v>
      </c>
      <c r="C6" s="209">
        <f>[15]List1!$F$10</f>
        <v>1</v>
      </c>
      <c r="D6" s="209">
        <f>[16]Trackmakers!$F$12</f>
        <v>1</v>
      </c>
      <c r="E6" s="209">
        <f>[17]Trackmakers!$F$5</f>
        <v>2</v>
      </c>
      <c r="F6" s="208">
        <f>[7]Trackmakers!$F$8</f>
        <v>1</v>
      </c>
      <c r="G6" s="208">
        <v>3</v>
      </c>
      <c r="H6" s="208">
        <v>7.5</v>
      </c>
      <c r="I6" s="208">
        <v>2</v>
      </c>
      <c r="J6" s="208">
        <v>1</v>
      </c>
      <c r="K6" s="208">
        <v>0</v>
      </c>
      <c r="L6" s="208">
        <v>1</v>
      </c>
      <c r="M6" s="208">
        <v>3.5</v>
      </c>
      <c r="N6" s="208">
        <v>0</v>
      </c>
      <c r="O6" s="208">
        <v>3</v>
      </c>
      <c r="P6" s="208">
        <f>[12]Trackmakers!$I$9</f>
        <v>2</v>
      </c>
      <c r="Q6" s="208">
        <v>2</v>
      </c>
      <c r="R6" s="208">
        <v>5</v>
      </c>
      <c r="S6" s="210">
        <f t="shared" si="0"/>
        <v>35</v>
      </c>
      <c r="T6" s="1"/>
      <c r="U6" s="1"/>
      <c r="V6" s="1"/>
      <c r="W6" s="1"/>
      <c r="X6" s="1"/>
      <c r="Y6" s="1"/>
      <c r="Z6" s="1"/>
    </row>
    <row r="7" spans="1:26" ht="15" x14ac:dyDescent="0.25">
      <c r="A7" s="211" t="s">
        <v>5</v>
      </c>
      <c r="B7" s="207" t="s">
        <v>59</v>
      </c>
      <c r="C7" s="209">
        <v>0</v>
      </c>
      <c r="D7" s="209">
        <v>0</v>
      </c>
      <c r="E7" s="209">
        <v>0</v>
      </c>
      <c r="F7" s="208">
        <v>0</v>
      </c>
      <c r="G7" s="208">
        <v>0</v>
      </c>
      <c r="H7" s="208">
        <v>0</v>
      </c>
      <c r="I7" s="208">
        <v>0</v>
      </c>
      <c r="J7" s="208">
        <v>4.5</v>
      </c>
      <c r="K7" s="208">
        <f>[9]Trackmakers!$I$8</f>
        <v>4</v>
      </c>
      <c r="L7" s="208">
        <v>5.5</v>
      </c>
      <c r="M7" s="208">
        <v>1</v>
      </c>
      <c r="N7" s="212">
        <v>2</v>
      </c>
      <c r="O7" s="212">
        <v>3.5</v>
      </c>
      <c r="P7" s="208">
        <f>[12]Trackmakers!$I$10</f>
        <v>1</v>
      </c>
      <c r="Q7" s="208">
        <v>0</v>
      </c>
      <c r="R7" s="208">
        <v>2</v>
      </c>
      <c r="S7" s="210">
        <f t="shared" si="0"/>
        <v>23.5</v>
      </c>
      <c r="T7" s="1"/>
      <c r="U7" s="1"/>
      <c r="V7" s="1"/>
      <c r="W7" s="1"/>
      <c r="X7" s="1"/>
      <c r="Y7" s="1"/>
      <c r="Z7" s="1"/>
    </row>
    <row r="8" spans="1:26" ht="15" x14ac:dyDescent="0.25">
      <c r="A8" s="206" t="s">
        <v>6</v>
      </c>
      <c r="B8" s="207" t="s">
        <v>12</v>
      </c>
      <c r="C8" s="209">
        <f>[15]List1!$F$9</f>
        <v>2</v>
      </c>
      <c r="D8" s="209">
        <f>[16]Trackmakers!$F$9</f>
        <v>2</v>
      </c>
      <c r="E8" s="209">
        <f>[17]Trackmakers!$F$8</f>
        <v>1</v>
      </c>
      <c r="F8" s="208">
        <f>[7]Trackmakers!$F$7</f>
        <v>1</v>
      </c>
      <c r="G8" s="208">
        <v>3</v>
      </c>
      <c r="H8" s="208">
        <v>1</v>
      </c>
      <c r="I8" s="208">
        <v>1.5</v>
      </c>
      <c r="J8" s="208">
        <v>0</v>
      </c>
      <c r="K8" s="208">
        <f>[9]Trackmakers!$I$10</f>
        <v>1.5</v>
      </c>
      <c r="L8" s="208">
        <v>1.5</v>
      </c>
      <c r="M8" s="208">
        <v>0.5</v>
      </c>
      <c r="N8" s="208">
        <v>0</v>
      </c>
      <c r="O8" s="208">
        <v>0</v>
      </c>
      <c r="P8" s="208">
        <v>0</v>
      </c>
      <c r="Q8" s="208">
        <v>0</v>
      </c>
      <c r="R8" s="208">
        <v>0</v>
      </c>
      <c r="S8" s="210">
        <f t="shared" si="0"/>
        <v>15</v>
      </c>
      <c r="T8" s="1"/>
      <c r="U8" s="1"/>
      <c r="V8" s="1"/>
      <c r="W8" s="1"/>
      <c r="X8" s="1"/>
      <c r="Y8" s="1"/>
      <c r="Z8" s="1"/>
    </row>
    <row r="9" spans="1:26" ht="15" x14ac:dyDescent="0.25">
      <c r="A9" s="211" t="s">
        <v>7</v>
      </c>
      <c r="B9" s="207" t="s">
        <v>17</v>
      </c>
      <c r="C9" s="209">
        <v>0</v>
      </c>
      <c r="D9" s="209">
        <f>[16]Trackmakers!$F$10</f>
        <v>1</v>
      </c>
      <c r="E9" s="209">
        <v>0</v>
      </c>
      <c r="F9" s="208">
        <v>0</v>
      </c>
      <c r="G9" s="208">
        <v>1</v>
      </c>
      <c r="H9" s="208">
        <v>3</v>
      </c>
      <c r="I9" s="208">
        <v>0</v>
      </c>
      <c r="J9" s="208">
        <v>1</v>
      </c>
      <c r="K9" s="208">
        <v>0</v>
      </c>
      <c r="L9" s="208">
        <v>2</v>
      </c>
      <c r="M9" s="208">
        <v>1</v>
      </c>
      <c r="N9" s="208">
        <v>1.3</v>
      </c>
      <c r="O9" s="208">
        <v>1</v>
      </c>
      <c r="P9" s="208">
        <f>[12]Trackmakers!$I$12</f>
        <v>1</v>
      </c>
      <c r="Q9" s="208">
        <v>1</v>
      </c>
      <c r="R9" s="208">
        <v>1</v>
      </c>
      <c r="S9" s="210">
        <f t="shared" si="0"/>
        <v>14.3</v>
      </c>
      <c r="T9" s="1"/>
      <c r="U9" s="1"/>
      <c r="V9" s="1"/>
      <c r="W9" s="1"/>
      <c r="X9" s="1"/>
      <c r="Y9" s="1"/>
      <c r="Z9" s="1"/>
    </row>
    <row r="10" spans="1:26" ht="15" x14ac:dyDescent="0.25">
      <c r="A10" s="206" t="s">
        <v>8</v>
      </c>
      <c r="B10" s="207" t="s">
        <v>60</v>
      </c>
      <c r="C10" s="209">
        <v>0</v>
      </c>
      <c r="D10" s="209">
        <v>0</v>
      </c>
      <c r="E10" s="209">
        <v>0</v>
      </c>
      <c r="F10" s="208">
        <v>0</v>
      </c>
      <c r="G10" s="208">
        <v>0</v>
      </c>
      <c r="H10" s="208">
        <v>0</v>
      </c>
      <c r="I10" s="208">
        <v>0</v>
      </c>
      <c r="J10" s="208">
        <v>0.5</v>
      </c>
      <c r="K10" s="208">
        <v>0</v>
      </c>
      <c r="L10" s="208">
        <v>0</v>
      </c>
      <c r="M10" s="208">
        <v>1.5</v>
      </c>
      <c r="N10" s="212">
        <v>3</v>
      </c>
      <c r="O10" s="212">
        <v>2</v>
      </c>
      <c r="P10" s="208">
        <f>[12]Trackmakers!$I$8</f>
        <v>2.5</v>
      </c>
      <c r="Q10" s="208">
        <v>2</v>
      </c>
      <c r="R10" s="208">
        <v>2</v>
      </c>
      <c r="S10" s="210">
        <f t="shared" si="0"/>
        <v>13.5</v>
      </c>
      <c r="T10" s="1"/>
      <c r="U10" s="1"/>
      <c r="V10" s="1"/>
      <c r="W10" s="1"/>
      <c r="X10" s="1"/>
      <c r="Y10" s="1"/>
      <c r="Z10" s="1"/>
    </row>
    <row r="11" spans="1:26" ht="15" x14ac:dyDescent="0.25">
      <c r="A11" s="211" t="s">
        <v>9</v>
      </c>
      <c r="B11" s="207" t="s">
        <v>18</v>
      </c>
      <c r="C11" s="209">
        <f>[15]List1!$F$4</f>
        <v>4</v>
      </c>
      <c r="D11" s="209">
        <f>[16]Trackmakers!$F$5</f>
        <v>3</v>
      </c>
      <c r="E11" s="209">
        <f>[17]Trackmakers!$F$9</f>
        <v>1</v>
      </c>
      <c r="F11" s="208">
        <f>[7]Trackmakers!$F$5</f>
        <v>2</v>
      </c>
      <c r="G11" s="208">
        <v>0</v>
      </c>
      <c r="H11" s="208">
        <v>1</v>
      </c>
      <c r="I11" s="208">
        <v>1</v>
      </c>
      <c r="J11" s="208">
        <v>0</v>
      </c>
      <c r="K11" s="208">
        <v>0</v>
      </c>
      <c r="L11" s="208">
        <v>0</v>
      </c>
      <c r="M11" s="208">
        <v>0</v>
      </c>
      <c r="N11" s="208">
        <v>0</v>
      </c>
      <c r="O11" s="208">
        <v>0</v>
      </c>
      <c r="P11" s="208">
        <v>0</v>
      </c>
      <c r="Q11" s="208">
        <v>0</v>
      </c>
      <c r="R11" s="208">
        <v>0</v>
      </c>
      <c r="S11" s="210">
        <f t="shared" si="0"/>
        <v>12</v>
      </c>
      <c r="T11" s="1"/>
      <c r="U11" s="1"/>
      <c r="V11" s="1"/>
      <c r="W11" s="1"/>
      <c r="X11" s="1"/>
      <c r="Y11" s="1"/>
      <c r="Z11" s="1"/>
    </row>
    <row r="12" spans="1:26" ht="15" x14ac:dyDescent="0.25">
      <c r="A12" s="206" t="s">
        <v>10</v>
      </c>
      <c r="B12" s="207" t="s">
        <v>46</v>
      </c>
      <c r="C12" s="209">
        <v>0</v>
      </c>
      <c r="D12" s="209">
        <v>0</v>
      </c>
      <c r="E12" s="209">
        <v>0</v>
      </c>
      <c r="F12" s="208">
        <v>0</v>
      </c>
      <c r="G12" s="208">
        <v>1</v>
      </c>
      <c r="H12" s="208">
        <v>1.5</v>
      </c>
      <c r="I12" s="208">
        <v>3</v>
      </c>
      <c r="J12" s="208">
        <v>2.5</v>
      </c>
      <c r="K12" s="208">
        <f>[9]Trackmakers!$I$11</f>
        <v>0.8</v>
      </c>
      <c r="L12" s="208">
        <v>1.5</v>
      </c>
      <c r="M12" s="208">
        <v>1</v>
      </c>
      <c r="N12" s="208">
        <v>0</v>
      </c>
      <c r="O12" s="208">
        <v>0</v>
      </c>
      <c r="P12" s="208">
        <v>0</v>
      </c>
      <c r="Q12" s="208">
        <v>0</v>
      </c>
      <c r="R12" s="208">
        <v>0</v>
      </c>
      <c r="S12" s="210">
        <f t="shared" si="0"/>
        <v>11.3</v>
      </c>
      <c r="T12" s="1"/>
      <c r="U12" s="1"/>
      <c r="V12" s="1"/>
      <c r="W12" s="1"/>
      <c r="X12" s="1"/>
      <c r="Y12" s="1"/>
      <c r="Z12" s="1"/>
    </row>
    <row r="13" spans="1:26" ht="15" x14ac:dyDescent="0.25">
      <c r="A13" s="211" t="s">
        <v>42</v>
      </c>
      <c r="B13" s="207" t="s">
        <v>16</v>
      </c>
      <c r="C13" s="209">
        <v>0</v>
      </c>
      <c r="D13" s="209">
        <f>[16]Trackmakers!$F$11</f>
        <v>1</v>
      </c>
      <c r="E13" s="208">
        <f>[17]Trackmakers!$F$7</f>
        <v>1</v>
      </c>
      <c r="F13" s="208">
        <f>[7]Trackmakers!$F$6</f>
        <v>1</v>
      </c>
      <c r="G13" s="208">
        <v>2</v>
      </c>
      <c r="H13" s="208">
        <v>1</v>
      </c>
      <c r="I13" s="208">
        <v>3</v>
      </c>
      <c r="J13" s="208">
        <v>0</v>
      </c>
      <c r="K13" s="208">
        <v>0</v>
      </c>
      <c r="L13" s="208">
        <v>0</v>
      </c>
      <c r="M13" s="208">
        <v>0</v>
      </c>
      <c r="N13" s="208">
        <v>0</v>
      </c>
      <c r="O13" s="208">
        <v>0</v>
      </c>
      <c r="P13" s="208">
        <v>0</v>
      </c>
      <c r="Q13" s="208">
        <v>0</v>
      </c>
      <c r="R13" s="208">
        <v>0</v>
      </c>
      <c r="S13" s="210">
        <f t="shared" si="0"/>
        <v>9</v>
      </c>
      <c r="T13" s="1"/>
      <c r="U13" s="1"/>
      <c r="V13" s="1"/>
      <c r="W13" s="1"/>
      <c r="X13" s="1"/>
      <c r="Y13" s="1"/>
      <c r="Z13" s="1"/>
    </row>
    <row r="14" spans="1:26" ht="15" x14ac:dyDescent="0.25">
      <c r="A14" s="206" t="s">
        <v>43</v>
      </c>
      <c r="B14" s="207" t="s">
        <v>14</v>
      </c>
      <c r="C14" s="209">
        <f>[15]List1!$F$5</f>
        <v>4</v>
      </c>
      <c r="D14" s="209">
        <f>[16]Trackmakers!$F$6</f>
        <v>2</v>
      </c>
      <c r="E14" s="209">
        <v>0</v>
      </c>
      <c r="F14" s="208">
        <v>0</v>
      </c>
      <c r="G14" s="208">
        <v>0</v>
      </c>
      <c r="H14" s="208">
        <v>0</v>
      </c>
      <c r="I14" s="208">
        <v>0</v>
      </c>
      <c r="J14" s="208">
        <v>0</v>
      </c>
      <c r="K14" s="208">
        <v>0</v>
      </c>
      <c r="L14" s="208">
        <v>0</v>
      </c>
      <c r="M14" s="208">
        <v>0</v>
      </c>
      <c r="N14" s="208">
        <v>0</v>
      </c>
      <c r="O14" s="208">
        <v>0</v>
      </c>
      <c r="P14" s="208">
        <v>0</v>
      </c>
      <c r="Q14" s="208">
        <v>0</v>
      </c>
      <c r="R14" s="208">
        <v>0</v>
      </c>
      <c r="S14" s="210">
        <f t="shared" si="0"/>
        <v>6</v>
      </c>
      <c r="T14" s="1"/>
      <c r="U14" s="1"/>
      <c r="V14" s="1"/>
      <c r="W14" s="1"/>
      <c r="X14" s="1"/>
      <c r="Y14" s="1"/>
      <c r="Z14" s="1"/>
    </row>
    <row r="15" spans="1:26" ht="15" x14ac:dyDescent="0.25">
      <c r="A15" s="211" t="s">
        <v>48</v>
      </c>
      <c r="B15" s="207" t="s">
        <v>389</v>
      </c>
      <c r="C15" s="209">
        <v>0</v>
      </c>
      <c r="D15" s="209">
        <v>0</v>
      </c>
      <c r="E15" s="209">
        <v>0</v>
      </c>
      <c r="F15" s="208">
        <v>0</v>
      </c>
      <c r="G15" s="208">
        <v>0</v>
      </c>
      <c r="H15" s="208">
        <v>0</v>
      </c>
      <c r="I15" s="208">
        <v>0</v>
      </c>
      <c r="J15" s="208">
        <v>0</v>
      </c>
      <c r="K15" s="208">
        <v>0</v>
      </c>
      <c r="L15" s="208">
        <v>0</v>
      </c>
      <c r="M15" s="208">
        <v>0</v>
      </c>
      <c r="N15" s="208">
        <v>0</v>
      </c>
      <c r="O15" s="208">
        <v>0</v>
      </c>
      <c r="P15" s="208">
        <v>1</v>
      </c>
      <c r="Q15" s="208">
        <v>2</v>
      </c>
      <c r="R15" s="208">
        <v>3</v>
      </c>
      <c r="S15" s="210">
        <f t="shared" si="0"/>
        <v>6</v>
      </c>
      <c r="T15" s="1"/>
      <c r="U15" s="1"/>
      <c r="V15" s="1"/>
      <c r="W15" s="1"/>
      <c r="X15" s="1"/>
      <c r="Y15" s="1"/>
      <c r="Z15" s="1"/>
    </row>
    <row r="16" spans="1:26" ht="15" x14ac:dyDescent="0.25">
      <c r="A16" s="206" t="s">
        <v>49</v>
      </c>
      <c r="B16" s="207" t="s">
        <v>19</v>
      </c>
      <c r="C16" s="209">
        <f>[15]List1!$F$6</f>
        <v>3</v>
      </c>
      <c r="D16" s="209">
        <f>[16]Trackmakers!$F$8</f>
        <v>2</v>
      </c>
      <c r="E16" s="209">
        <v>0</v>
      </c>
      <c r="F16" s="208">
        <v>0</v>
      </c>
      <c r="G16" s="208">
        <v>0</v>
      </c>
      <c r="H16" s="208">
        <v>0</v>
      </c>
      <c r="I16" s="208">
        <v>0</v>
      </c>
      <c r="J16" s="208">
        <v>0</v>
      </c>
      <c r="K16" s="208">
        <v>0</v>
      </c>
      <c r="L16" s="208">
        <v>0</v>
      </c>
      <c r="M16" s="208">
        <v>0</v>
      </c>
      <c r="N16" s="208">
        <v>0</v>
      </c>
      <c r="O16" s="208">
        <v>0</v>
      </c>
      <c r="P16" s="208">
        <v>0</v>
      </c>
      <c r="Q16" s="208">
        <v>0</v>
      </c>
      <c r="R16" s="208">
        <v>0</v>
      </c>
      <c r="S16" s="210">
        <f t="shared" si="0"/>
        <v>5</v>
      </c>
      <c r="T16" s="1"/>
      <c r="U16" s="1"/>
      <c r="V16" s="1"/>
      <c r="W16" s="1"/>
      <c r="X16" s="1"/>
      <c r="Y16" s="1"/>
      <c r="Z16" s="1"/>
    </row>
    <row r="17" spans="1:26" ht="15" x14ac:dyDescent="0.25">
      <c r="A17" s="211" t="s">
        <v>56</v>
      </c>
      <c r="B17" s="207" t="s">
        <v>15</v>
      </c>
      <c r="C17" s="209">
        <f>[15]List1!$F$8</f>
        <v>2</v>
      </c>
      <c r="D17" s="209">
        <f>[16]Trackmakers!$F$7</f>
        <v>2</v>
      </c>
      <c r="E17" s="209">
        <v>0</v>
      </c>
      <c r="F17" s="208">
        <v>0</v>
      </c>
      <c r="G17" s="208">
        <v>0</v>
      </c>
      <c r="H17" s="208">
        <v>0</v>
      </c>
      <c r="I17" s="208">
        <v>0</v>
      </c>
      <c r="J17" s="208">
        <v>0</v>
      </c>
      <c r="K17" s="208">
        <v>0</v>
      </c>
      <c r="L17" s="208">
        <v>0</v>
      </c>
      <c r="M17" s="208">
        <v>0</v>
      </c>
      <c r="N17" s="208">
        <v>0</v>
      </c>
      <c r="O17" s="208">
        <v>0</v>
      </c>
      <c r="P17" s="208">
        <v>0</v>
      </c>
      <c r="Q17" s="208">
        <v>0</v>
      </c>
      <c r="R17" s="208">
        <v>0</v>
      </c>
      <c r="S17" s="210">
        <f t="shared" si="0"/>
        <v>4</v>
      </c>
      <c r="T17" s="1"/>
      <c r="U17" s="1"/>
      <c r="V17" s="1"/>
      <c r="W17" s="1"/>
      <c r="X17" s="1"/>
      <c r="Y17" s="1"/>
      <c r="Z17" s="1"/>
    </row>
    <row r="18" spans="1:26" ht="15" x14ac:dyDescent="0.25">
      <c r="A18" s="206" t="s">
        <v>57</v>
      </c>
      <c r="B18" s="207" t="s">
        <v>27</v>
      </c>
      <c r="C18" s="208">
        <f>[15]List1!$F$7</f>
        <v>3</v>
      </c>
      <c r="D18" s="208">
        <v>0</v>
      </c>
      <c r="E18" s="209">
        <v>0</v>
      </c>
      <c r="F18" s="208">
        <v>0</v>
      </c>
      <c r="G18" s="208">
        <v>0</v>
      </c>
      <c r="H18" s="208">
        <v>0</v>
      </c>
      <c r="I18" s="208">
        <v>0</v>
      </c>
      <c r="J18" s="208">
        <v>1</v>
      </c>
      <c r="K18" s="208">
        <v>0</v>
      </c>
      <c r="L18" s="208">
        <v>0</v>
      </c>
      <c r="M18" s="208">
        <v>0</v>
      </c>
      <c r="N18" s="208">
        <v>0</v>
      </c>
      <c r="O18" s="208">
        <v>0</v>
      </c>
      <c r="P18" s="208">
        <v>0</v>
      </c>
      <c r="Q18" s="208">
        <v>0</v>
      </c>
      <c r="R18" s="208">
        <v>0</v>
      </c>
      <c r="S18" s="210">
        <f t="shared" si="0"/>
        <v>4</v>
      </c>
      <c r="T18" s="1"/>
      <c r="U18" s="1"/>
      <c r="V18" s="1"/>
      <c r="W18" s="1"/>
      <c r="X18" s="1"/>
      <c r="Y18" s="1"/>
      <c r="Z18" s="1"/>
    </row>
    <row r="19" spans="1:26" ht="15" x14ac:dyDescent="0.25">
      <c r="A19" s="211" t="s">
        <v>58</v>
      </c>
      <c r="B19" s="207" t="s">
        <v>323</v>
      </c>
      <c r="C19" s="209">
        <v>0</v>
      </c>
      <c r="D19" s="209">
        <v>0</v>
      </c>
      <c r="E19" s="209">
        <v>0</v>
      </c>
      <c r="F19" s="208">
        <v>0</v>
      </c>
      <c r="G19" s="208">
        <v>0</v>
      </c>
      <c r="H19" s="208">
        <v>0</v>
      </c>
      <c r="I19" s="208">
        <v>0</v>
      </c>
      <c r="J19" s="208">
        <v>0</v>
      </c>
      <c r="K19" s="208">
        <v>0</v>
      </c>
      <c r="L19" s="208">
        <v>0</v>
      </c>
      <c r="M19" s="208">
        <v>0</v>
      </c>
      <c r="N19" s="208">
        <v>0</v>
      </c>
      <c r="O19" s="208">
        <v>0</v>
      </c>
      <c r="P19" s="208">
        <v>0</v>
      </c>
      <c r="Q19" s="208">
        <v>1</v>
      </c>
      <c r="R19" s="208">
        <v>3</v>
      </c>
      <c r="S19" s="210">
        <f t="shared" si="0"/>
        <v>4</v>
      </c>
      <c r="T19" s="1"/>
      <c r="U19" s="1"/>
      <c r="V19" s="1"/>
      <c r="W19" s="1"/>
      <c r="X19" s="1"/>
      <c r="Y19" s="1"/>
      <c r="Z19" s="1"/>
    </row>
    <row r="20" spans="1:26" ht="15" x14ac:dyDescent="0.25">
      <c r="A20" s="206" t="s">
        <v>67</v>
      </c>
      <c r="B20" s="207" t="s">
        <v>276</v>
      </c>
      <c r="C20" s="209">
        <v>0</v>
      </c>
      <c r="D20" s="209">
        <v>0</v>
      </c>
      <c r="E20" s="209">
        <v>0</v>
      </c>
      <c r="F20" s="208">
        <v>0</v>
      </c>
      <c r="G20" s="208">
        <v>0</v>
      </c>
      <c r="H20" s="208">
        <v>0</v>
      </c>
      <c r="I20" s="208">
        <v>0</v>
      </c>
      <c r="J20" s="208">
        <v>0</v>
      </c>
      <c r="K20" s="208">
        <v>0</v>
      </c>
      <c r="L20" s="208">
        <v>0.5</v>
      </c>
      <c r="M20" s="208">
        <v>0</v>
      </c>
      <c r="N20" s="208">
        <v>0</v>
      </c>
      <c r="O20" s="208">
        <v>0</v>
      </c>
      <c r="P20" s="208">
        <v>0</v>
      </c>
      <c r="Q20" s="208">
        <v>1</v>
      </c>
      <c r="R20" s="208">
        <v>0</v>
      </c>
      <c r="S20" s="210">
        <f t="shared" si="0"/>
        <v>1.5</v>
      </c>
      <c r="T20" s="1"/>
      <c r="U20" s="1"/>
      <c r="V20" s="1"/>
      <c r="W20" s="1"/>
      <c r="X20" s="1"/>
      <c r="Y20" s="1"/>
      <c r="Z20" s="1"/>
    </row>
    <row r="21" spans="1:26" ht="15" x14ac:dyDescent="0.25">
      <c r="A21" s="211" t="s">
        <v>68</v>
      </c>
      <c r="B21" s="207" t="s">
        <v>50</v>
      </c>
      <c r="C21" s="209">
        <v>0</v>
      </c>
      <c r="D21" s="209">
        <v>0</v>
      </c>
      <c r="E21" s="209">
        <v>0</v>
      </c>
      <c r="F21" s="208">
        <v>0</v>
      </c>
      <c r="G21" s="208">
        <v>0</v>
      </c>
      <c r="H21" s="208">
        <v>0</v>
      </c>
      <c r="I21" s="208">
        <v>1</v>
      </c>
      <c r="J21" s="208">
        <v>0</v>
      </c>
      <c r="K21" s="208">
        <v>0</v>
      </c>
      <c r="L21" s="208">
        <v>0</v>
      </c>
      <c r="M21" s="208">
        <v>0</v>
      </c>
      <c r="N21" s="208">
        <v>0</v>
      </c>
      <c r="O21" s="208">
        <v>0</v>
      </c>
      <c r="P21" s="208">
        <v>0</v>
      </c>
      <c r="Q21" s="208">
        <v>0</v>
      </c>
      <c r="R21" s="208">
        <v>0</v>
      </c>
      <c r="S21" s="210">
        <f t="shared" si="0"/>
        <v>1</v>
      </c>
      <c r="T21" s="1"/>
      <c r="U21" s="1"/>
      <c r="V21" s="1"/>
      <c r="W21" s="1"/>
      <c r="X21" s="1"/>
      <c r="Y21" s="1"/>
      <c r="Z21" s="1"/>
    </row>
    <row r="22" spans="1:26" ht="15" x14ac:dyDescent="0.25">
      <c r="A22" s="206" t="s">
        <v>69</v>
      </c>
      <c r="B22" s="207" t="s">
        <v>51</v>
      </c>
      <c r="C22" s="209">
        <v>0</v>
      </c>
      <c r="D22" s="209">
        <v>0</v>
      </c>
      <c r="E22" s="209">
        <v>0</v>
      </c>
      <c r="F22" s="208">
        <v>0</v>
      </c>
      <c r="G22" s="208">
        <v>0</v>
      </c>
      <c r="H22" s="208">
        <v>0</v>
      </c>
      <c r="I22" s="208">
        <v>1</v>
      </c>
      <c r="J22" s="208">
        <v>0</v>
      </c>
      <c r="K22" s="208">
        <v>0</v>
      </c>
      <c r="L22" s="208">
        <v>0</v>
      </c>
      <c r="M22" s="208">
        <v>0</v>
      </c>
      <c r="N22" s="208">
        <v>0</v>
      </c>
      <c r="O22" s="208">
        <v>0</v>
      </c>
      <c r="P22" s="208">
        <v>0</v>
      </c>
      <c r="Q22" s="208">
        <v>0</v>
      </c>
      <c r="R22" s="208">
        <v>0</v>
      </c>
      <c r="S22" s="210">
        <f t="shared" si="0"/>
        <v>1</v>
      </c>
      <c r="T22" s="1"/>
      <c r="U22" s="1"/>
      <c r="V22" s="1"/>
      <c r="W22" s="1"/>
      <c r="X22" s="1"/>
      <c r="Y22" s="1"/>
      <c r="Z22" s="1"/>
    </row>
    <row r="23" spans="1:26" ht="15" x14ac:dyDescent="0.25">
      <c r="A23" s="211" t="s">
        <v>78</v>
      </c>
      <c r="B23" s="207" t="s">
        <v>275</v>
      </c>
      <c r="C23" s="209">
        <v>0</v>
      </c>
      <c r="D23" s="209">
        <v>0</v>
      </c>
      <c r="E23" s="209">
        <v>0</v>
      </c>
      <c r="F23" s="208">
        <v>0</v>
      </c>
      <c r="G23" s="208">
        <v>0</v>
      </c>
      <c r="H23" s="208">
        <v>0</v>
      </c>
      <c r="I23" s="208">
        <v>0</v>
      </c>
      <c r="J23" s="208">
        <v>0</v>
      </c>
      <c r="K23" s="208">
        <v>0</v>
      </c>
      <c r="L23" s="208">
        <v>1</v>
      </c>
      <c r="M23" s="208">
        <v>0</v>
      </c>
      <c r="N23" s="208">
        <v>0</v>
      </c>
      <c r="O23" s="208">
        <v>0</v>
      </c>
      <c r="P23" s="208">
        <v>0</v>
      </c>
      <c r="Q23" s="208">
        <v>0</v>
      </c>
      <c r="R23" s="208">
        <v>0</v>
      </c>
      <c r="S23" s="210">
        <f t="shared" si="0"/>
        <v>1</v>
      </c>
      <c r="T23" s="1"/>
      <c r="U23" s="1"/>
      <c r="V23" s="1"/>
      <c r="W23" s="1"/>
      <c r="X23" s="1"/>
      <c r="Y23" s="1"/>
      <c r="Z23" s="1"/>
    </row>
    <row r="24" spans="1:26" ht="15" x14ac:dyDescent="0.25">
      <c r="A24" s="206" t="s">
        <v>80</v>
      </c>
      <c r="B24" s="207" t="s">
        <v>64</v>
      </c>
      <c r="C24" s="209">
        <v>0</v>
      </c>
      <c r="D24" s="209">
        <v>0</v>
      </c>
      <c r="E24" s="209">
        <v>0</v>
      </c>
      <c r="F24" s="208">
        <v>0</v>
      </c>
      <c r="G24" s="208">
        <v>0</v>
      </c>
      <c r="H24" s="208">
        <v>0</v>
      </c>
      <c r="I24" s="208">
        <v>0</v>
      </c>
      <c r="J24" s="208">
        <v>0</v>
      </c>
      <c r="K24" s="208">
        <f>[9]Trackmakers!$I$12</f>
        <v>0.8</v>
      </c>
      <c r="L24" s="208">
        <v>0</v>
      </c>
      <c r="M24" s="208">
        <v>0</v>
      </c>
      <c r="N24" s="208">
        <v>0</v>
      </c>
      <c r="O24" s="208">
        <v>0</v>
      </c>
      <c r="P24" s="208">
        <v>0</v>
      </c>
      <c r="Q24" s="208">
        <v>0</v>
      </c>
      <c r="R24" s="208">
        <v>0</v>
      </c>
      <c r="S24" s="210">
        <f t="shared" si="0"/>
        <v>0.8</v>
      </c>
      <c r="T24" s="1"/>
      <c r="U24" s="1"/>
      <c r="V24" s="1"/>
      <c r="W24" s="1"/>
      <c r="X24" s="1"/>
      <c r="Y24" s="1"/>
      <c r="Z24" s="1"/>
    </row>
    <row r="25" spans="1:26" ht="15" x14ac:dyDescent="0.25">
      <c r="A25" s="211" t="s">
        <v>82</v>
      </c>
      <c r="B25" s="207" t="s">
        <v>61</v>
      </c>
      <c r="C25" s="209">
        <v>0</v>
      </c>
      <c r="D25" s="209">
        <v>0</v>
      </c>
      <c r="E25" s="209">
        <v>0</v>
      </c>
      <c r="F25" s="208">
        <v>0</v>
      </c>
      <c r="G25" s="208">
        <v>0</v>
      </c>
      <c r="H25" s="208">
        <v>0</v>
      </c>
      <c r="I25" s="208">
        <v>0</v>
      </c>
      <c r="J25" s="208">
        <v>0.5</v>
      </c>
      <c r="K25" s="208">
        <v>0</v>
      </c>
      <c r="L25" s="208">
        <v>0</v>
      </c>
      <c r="M25" s="208">
        <v>0</v>
      </c>
      <c r="N25" s="208">
        <v>0</v>
      </c>
      <c r="O25" s="208">
        <v>0</v>
      </c>
      <c r="P25" s="208">
        <v>0</v>
      </c>
      <c r="Q25" s="208">
        <v>0</v>
      </c>
      <c r="R25" s="208">
        <v>0</v>
      </c>
      <c r="S25" s="210">
        <f t="shared" si="0"/>
        <v>0.5</v>
      </c>
      <c r="T25" s="1"/>
      <c r="U25" s="1"/>
      <c r="V25" s="1"/>
      <c r="W25" s="1"/>
      <c r="X25" s="1"/>
      <c r="Y25" s="1"/>
      <c r="Z25" s="1"/>
    </row>
    <row r="26" spans="1:26" ht="15" x14ac:dyDescent="0.25">
      <c r="A26" s="206" t="s">
        <v>84</v>
      </c>
      <c r="B26" s="207" t="s">
        <v>66</v>
      </c>
      <c r="C26" s="209">
        <v>0</v>
      </c>
      <c r="D26" s="209">
        <v>0</v>
      </c>
      <c r="E26" s="209">
        <v>0</v>
      </c>
      <c r="F26" s="208">
        <v>0</v>
      </c>
      <c r="G26" s="208">
        <v>0</v>
      </c>
      <c r="H26" s="208">
        <v>0</v>
      </c>
      <c r="I26" s="208">
        <v>0</v>
      </c>
      <c r="J26" s="208">
        <v>0</v>
      </c>
      <c r="K26" s="208">
        <f>[9]Trackmakers!$I$13</f>
        <v>0.5</v>
      </c>
      <c r="L26" s="208">
        <v>0</v>
      </c>
      <c r="M26" s="208">
        <v>0</v>
      </c>
      <c r="N26" s="208">
        <v>0</v>
      </c>
      <c r="O26" s="208">
        <v>0</v>
      </c>
      <c r="P26" s="208">
        <v>0</v>
      </c>
      <c r="Q26" s="208">
        <v>0</v>
      </c>
      <c r="R26" s="208">
        <v>0</v>
      </c>
      <c r="S26" s="210">
        <f t="shared" si="0"/>
        <v>0.5</v>
      </c>
      <c r="T26" s="1"/>
      <c r="U26" s="1"/>
      <c r="V26" s="1"/>
      <c r="W26" s="1"/>
      <c r="X26" s="1"/>
      <c r="Y26" s="1"/>
      <c r="Z26" s="1"/>
    </row>
    <row r="27" spans="1:26" x14ac:dyDescent="0.2">
      <c r="A27" s="1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1"/>
      <c r="Q27" s="96"/>
      <c r="R27" s="96"/>
      <c r="S27" s="96"/>
      <c r="T27" s="1"/>
      <c r="U27" s="1"/>
      <c r="V27" s="1"/>
      <c r="W27" s="1"/>
      <c r="X27" s="1"/>
      <c r="Y27" s="1"/>
      <c r="Z27" s="1"/>
    </row>
    <row r="28" spans="1:26" x14ac:dyDescent="0.2">
      <c r="A28" s="1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1"/>
      <c r="Q28" s="96"/>
      <c r="R28" s="96"/>
      <c r="S28" s="96"/>
      <c r="T28" s="1"/>
      <c r="U28" s="1"/>
      <c r="V28" s="1"/>
      <c r="W28" s="1"/>
      <c r="X28" s="1"/>
      <c r="Y28" s="1"/>
      <c r="Z28" s="1"/>
    </row>
    <row r="29" spans="1:26" x14ac:dyDescent="0.2">
      <c r="A29" s="1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1"/>
      <c r="Q29" s="96"/>
      <c r="R29" s="96"/>
      <c r="S29" s="96"/>
      <c r="T29" s="1"/>
      <c r="U29" s="1"/>
      <c r="V29" s="1"/>
      <c r="W29" s="1"/>
      <c r="X29" s="1"/>
      <c r="Y29" s="1"/>
      <c r="Z29" s="1"/>
    </row>
    <row r="30" spans="1:26" x14ac:dyDescent="0.2">
      <c r="A30" s="1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1"/>
      <c r="Q30" s="96"/>
      <c r="R30" s="96"/>
      <c r="S30" s="96"/>
      <c r="T30" s="1"/>
      <c r="U30" s="1"/>
      <c r="V30" s="1"/>
      <c r="W30" s="1"/>
      <c r="X30" s="1"/>
      <c r="Y30" s="1"/>
      <c r="Z30" s="1"/>
    </row>
    <row r="31" spans="1:26" x14ac:dyDescent="0.2">
      <c r="A31" s="1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1"/>
      <c r="Q31" s="96"/>
      <c r="R31" s="96"/>
      <c r="S31" s="96"/>
      <c r="T31" s="1"/>
      <c r="U31" s="1"/>
      <c r="V31" s="1"/>
      <c r="W31" s="1"/>
      <c r="X31" s="1"/>
      <c r="Y31" s="1"/>
      <c r="Z31" s="1"/>
    </row>
    <row r="32" spans="1:26" x14ac:dyDescent="0.2">
      <c r="A32" s="1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1"/>
      <c r="Q32" s="96"/>
      <c r="R32" s="96"/>
      <c r="S32" s="96"/>
      <c r="T32" s="1"/>
      <c r="U32" s="1"/>
      <c r="V32" s="1"/>
      <c r="W32" s="1"/>
      <c r="X32" s="1"/>
      <c r="Y32" s="1"/>
      <c r="Z32" s="1"/>
    </row>
    <row r="33" spans="1:26" x14ac:dyDescent="0.2">
      <c r="A33" s="1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1"/>
      <c r="Q33" s="96"/>
      <c r="R33" s="96"/>
      <c r="S33" s="96"/>
      <c r="T33" s="1"/>
      <c r="U33" s="1"/>
      <c r="V33" s="1"/>
      <c r="W33" s="1"/>
      <c r="X33" s="1"/>
      <c r="Y33" s="1"/>
      <c r="Z33" s="1"/>
    </row>
    <row r="34" spans="1:26" x14ac:dyDescent="0.2"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1"/>
      <c r="Q34" s="96"/>
      <c r="R34" s="96"/>
      <c r="S34" s="96"/>
      <c r="T34" s="1"/>
      <c r="U34" s="1"/>
      <c r="V34" s="1"/>
      <c r="W34" s="1"/>
      <c r="X34" s="1"/>
      <c r="Y34" s="1"/>
      <c r="Z34" s="1"/>
    </row>
    <row r="35" spans="1:26" x14ac:dyDescent="0.2"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1"/>
      <c r="Q35" s="96"/>
      <c r="R35" s="96"/>
      <c r="S35" s="96"/>
      <c r="T35" s="1"/>
      <c r="U35" s="1"/>
      <c r="V35" s="1"/>
      <c r="W35" s="1"/>
      <c r="X35" s="1"/>
      <c r="Y35" s="1"/>
      <c r="Z35" s="1"/>
    </row>
    <row r="36" spans="1:26" x14ac:dyDescent="0.2"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1"/>
      <c r="Q36" s="96"/>
      <c r="R36" s="96"/>
      <c r="S36" s="96"/>
      <c r="T36" s="1"/>
      <c r="U36" s="1"/>
      <c r="V36" s="1"/>
      <c r="W36" s="1"/>
      <c r="X36" s="1"/>
      <c r="Y36" s="1"/>
      <c r="Z36" s="1"/>
    </row>
    <row r="37" spans="1:26" x14ac:dyDescent="0.2"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1"/>
      <c r="Q37" s="96"/>
      <c r="R37" s="96"/>
      <c r="S37" s="96"/>
      <c r="T37" s="1"/>
      <c r="U37" s="1"/>
      <c r="V37" s="1"/>
      <c r="W37" s="1"/>
      <c r="X37" s="1"/>
      <c r="Y37" s="1"/>
      <c r="Z37" s="1"/>
    </row>
    <row r="38" spans="1:26" x14ac:dyDescent="0.2"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1"/>
      <c r="Q38" s="96"/>
      <c r="R38" s="96"/>
      <c r="S38" s="96"/>
      <c r="T38" s="1"/>
      <c r="U38" s="1"/>
      <c r="V38" s="1"/>
      <c r="W38" s="1"/>
      <c r="X38" s="1"/>
      <c r="Y38" s="1"/>
      <c r="Z38" s="1"/>
    </row>
    <row r="39" spans="1:26" x14ac:dyDescent="0.2"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1"/>
      <c r="Q39" s="96"/>
      <c r="R39" s="96"/>
      <c r="S39" s="96"/>
      <c r="T39" s="1"/>
      <c r="U39" s="1"/>
      <c r="V39" s="1"/>
      <c r="W39" s="1"/>
      <c r="X39" s="1"/>
      <c r="Y39" s="1"/>
      <c r="Z39" s="1"/>
    </row>
    <row r="40" spans="1:26" x14ac:dyDescent="0.2"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1"/>
      <c r="Q40" s="96"/>
      <c r="R40" s="96"/>
      <c r="S40" s="96"/>
      <c r="T40" s="1"/>
      <c r="U40" s="1"/>
      <c r="V40" s="1"/>
      <c r="W40" s="1"/>
      <c r="X40" s="1"/>
      <c r="Y40" s="1"/>
      <c r="Z40" s="1"/>
    </row>
    <row r="41" spans="1:26" x14ac:dyDescent="0.2"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1"/>
      <c r="Q41" s="96"/>
      <c r="R41" s="96"/>
      <c r="S41" s="96"/>
      <c r="T41" s="1"/>
      <c r="U41" s="1"/>
      <c r="V41" s="1"/>
      <c r="W41" s="1"/>
      <c r="X41" s="1"/>
      <c r="Y41" s="1"/>
      <c r="Z41" s="1"/>
    </row>
    <row r="42" spans="1:26" x14ac:dyDescent="0.2"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1"/>
      <c r="S42" s="1"/>
      <c r="T42" s="1"/>
      <c r="U42" s="1"/>
      <c r="V42" s="1"/>
      <c r="W42" s="1"/>
      <c r="X42" s="1"/>
      <c r="Y42" s="1"/>
      <c r="Z42" s="1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5"/>
  <sheetViews>
    <sheetView workbookViewId="0">
      <selection activeCell="V16" sqref="V16"/>
    </sheetView>
  </sheetViews>
  <sheetFormatPr defaultRowHeight="12.75" x14ac:dyDescent="0.2"/>
  <cols>
    <col min="1" max="1" width="4.5703125" bestFit="1" customWidth="1"/>
    <col min="2" max="2" width="23.7109375" style="90" bestFit="1" customWidth="1"/>
    <col min="3" max="17" width="5" bestFit="1" customWidth="1"/>
    <col min="18" max="18" width="5" customWidth="1"/>
  </cols>
  <sheetData>
    <row r="1" spans="1:19" ht="18.75" thickBot="1" x14ac:dyDescent="0.3">
      <c r="D1" s="92" t="s">
        <v>342</v>
      </c>
      <c r="E1" s="93"/>
      <c r="F1" s="93"/>
      <c r="G1" s="93"/>
      <c r="H1" s="91"/>
    </row>
    <row r="2" spans="1:19" ht="13.5" thickBot="1" x14ac:dyDescent="0.25">
      <c r="A2" s="198" t="s">
        <v>70</v>
      </c>
      <c r="B2" s="200" t="s">
        <v>34</v>
      </c>
      <c r="C2" s="88">
        <v>2001</v>
      </c>
      <c r="D2" s="88">
        <v>2002</v>
      </c>
      <c r="E2" s="88">
        <v>2003</v>
      </c>
      <c r="F2" s="88">
        <v>2004</v>
      </c>
      <c r="G2" s="88">
        <v>2005</v>
      </c>
      <c r="H2" s="88">
        <v>2006</v>
      </c>
      <c r="I2" s="88">
        <v>2007</v>
      </c>
      <c r="J2" s="88">
        <v>2008</v>
      </c>
      <c r="K2" s="88">
        <v>2009</v>
      </c>
      <c r="L2" s="88">
        <v>2010</v>
      </c>
      <c r="M2" s="88">
        <v>2011</v>
      </c>
      <c r="N2" s="88">
        <v>2012</v>
      </c>
      <c r="O2" s="88">
        <v>2013</v>
      </c>
      <c r="P2" s="88">
        <v>2014</v>
      </c>
      <c r="Q2" s="88">
        <v>2015</v>
      </c>
      <c r="R2" s="88">
        <v>2016</v>
      </c>
      <c r="S2" s="89" t="s">
        <v>29</v>
      </c>
    </row>
    <row r="3" spans="1:19" x14ac:dyDescent="0.2">
      <c r="A3" s="111" t="s">
        <v>1</v>
      </c>
      <c r="B3" s="112" t="s">
        <v>71</v>
      </c>
      <c r="C3" s="113">
        <v>10</v>
      </c>
      <c r="D3" s="113">
        <f>'[5]Tabulka pravidelnostii'!$AD$6</f>
        <v>23</v>
      </c>
      <c r="E3" s="113">
        <f>[6]Účast!$F$7</f>
        <v>25</v>
      </c>
      <c r="F3" s="113">
        <v>18</v>
      </c>
      <c r="G3" s="113">
        <v>26</v>
      </c>
      <c r="H3" s="113">
        <v>22</v>
      </c>
      <c r="I3" s="113">
        <v>19</v>
      </c>
      <c r="J3" s="113">
        <v>23</v>
      </c>
      <c r="K3" s="113">
        <v>26</v>
      </c>
      <c r="L3" s="113">
        <f>'[18]Počet jezdců v etapě'!$AH$4</f>
        <v>27</v>
      </c>
      <c r="M3" s="113">
        <f>'[3]Počet jezdců v etapě'!$AH$3</f>
        <v>30</v>
      </c>
      <c r="N3" s="113">
        <v>25</v>
      </c>
      <c r="O3" s="199">
        <f>'[11]Počet jezdců v etapě'!$AH$5</f>
        <v>26</v>
      </c>
      <c r="P3" s="199">
        <f>'[12]Počet individálních účastí'!$AH$9</f>
        <v>24</v>
      </c>
      <c r="Q3" s="199">
        <v>27</v>
      </c>
      <c r="R3" s="199">
        <v>24</v>
      </c>
      <c r="S3" s="111">
        <f t="shared" ref="S3:S34" si="0">SUM(C3:R3)</f>
        <v>375</v>
      </c>
    </row>
    <row r="4" spans="1:19" x14ac:dyDescent="0.2">
      <c r="A4" s="196" t="s">
        <v>2</v>
      </c>
      <c r="B4" s="194" t="s">
        <v>13</v>
      </c>
      <c r="C4" s="192">
        <v>10</v>
      </c>
      <c r="D4" s="192">
        <f>'[5]Tabulka pravidelnostii'!$AD$9</f>
        <v>21</v>
      </c>
      <c r="E4" s="192">
        <f>[6]Účast!$F$8</f>
        <v>24</v>
      </c>
      <c r="F4" s="192">
        <v>23</v>
      </c>
      <c r="G4" s="192">
        <v>25</v>
      </c>
      <c r="H4" s="192">
        <v>22</v>
      </c>
      <c r="I4" s="192">
        <v>13</v>
      </c>
      <c r="J4" s="192">
        <v>22</v>
      </c>
      <c r="K4" s="192">
        <v>22</v>
      </c>
      <c r="L4" s="192">
        <f>'[18]Počet jezdců v etapě'!$AH$5</f>
        <v>26</v>
      </c>
      <c r="M4" s="192">
        <f>'[3]Počet jezdců v etapě'!$AH$9</f>
        <v>22</v>
      </c>
      <c r="N4" s="192">
        <v>23</v>
      </c>
      <c r="O4" s="193">
        <v>22</v>
      </c>
      <c r="P4" s="193">
        <v>24</v>
      </c>
      <c r="Q4" s="193">
        <v>28</v>
      </c>
      <c r="R4" s="262">
        <v>29</v>
      </c>
      <c r="S4" s="196">
        <f t="shared" si="0"/>
        <v>356</v>
      </c>
    </row>
    <row r="5" spans="1:19" x14ac:dyDescent="0.2">
      <c r="A5" s="196" t="s">
        <v>3</v>
      </c>
      <c r="B5" s="194" t="s">
        <v>11</v>
      </c>
      <c r="C5" s="192">
        <v>24</v>
      </c>
      <c r="D5" s="192">
        <f>'[5]Tabulka pravidelnostii'!$AD$4</f>
        <v>24</v>
      </c>
      <c r="E5" s="192">
        <v>25</v>
      </c>
      <c r="F5" s="192">
        <v>24</v>
      </c>
      <c r="G5" s="192">
        <v>27</v>
      </c>
      <c r="H5" s="192">
        <v>19</v>
      </c>
      <c r="I5" s="192">
        <v>13</v>
      </c>
      <c r="J5" s="192">
        <v>17</v>
      </c>
      <c r="K5" s="192">
        <v>20</v>
      </c>
      <c r="L5" s="192">
        <f>'[18]Počet jezdců v etapě'!$AH$11</f>
        <v>19</v>
      </c>
      <c r="M5" s="192">
        <f>'[3]Počet jezdců v etapě'!$AH$8</f>
        <v>22</v>
      </c>
      <c r="N5" s="192">
        <v>23</v>
      </c>
      <c r="O5" s="193">
        <v>21</v>
      </c>
      <c r="P5" s="193">
        <v>23</v>
      </c>
      <c r="Q5" s="193">
        <v>20</v>
      </c>
      <c r="R5" s="262">
        <v>25</v>
      </c>
      <c r="S5" s="196">
        <f t="shared" si="0"/>
        <v>346</v>
      </c>
    </row>
    <row r="6" spans="1:19" x14ac:dyDescent="0.2">
      <c r="A6" s="196" t="s">
        <v>4</v>
      </c>
      <c r="B6" s="194" t="s">
        <v>15</v>
      </c>
      <c r="C6" s="192">
        <v>14</v>
      </c>
      <c r="D6" s="195">
        <f>'[5]Tabulka pravidelnostii'!$AD$5</f>
        <v>23</v>
      </c>
      <c r="E6" s="192">
        <f>[6]Účast!$F$9</f>
        <v>20</v>
      </c>
      <c r="F6" s="192">
        <v>19</v>
      </c>
      <c r="G6" s="192">
        <v>24</v>
      </c>
      <c r="H6" s="192">
        <v>20</v>
      </c>
      <c r="I6" s="192">
        <v>12</v>
      </c>
      <c r="J6" s="192">
        <v>17</v>
      </c>
      <c r="K6" s="192">
        <v>22</v>
      </c>
      <c r="L6" s="192">
        <f>'[18]Počet jezdců v etapě'!$AH$9</f>
        <v>21</v>
      </c>
      <c r="M6" s="192">
        <f>'[3]Počet jezdců v etapě'!$AH$15</f>
        <v>17</v>
      </c>
      <c r="N6" s="192">
        <v>19</v>
      </c>
      <c r="O6" s="193">
        <f>'[11]Počet jezdců v etapě'!$AH$13</f>
        <v>19</v>
      </c>
      <c r="P6" s="193">
        <f>'[12]Počet individálních účastí'!$AH$7</f>
        <v>25</v>
      </c>
      <c r="Q6" s="193">
        <v>22</v>
      </c>
      <c r="R6" s="262">
        <v>21</v>
      </c>
      <c r="S6" s="196">
        <f t="shared" si="0"/>
        <v>315</v>
      </c>
    </row>
    <row r="7" spans="1:19" x14ac:dyDescent="0.2">
      <c r="A7" s="196" t="s">
        <v>5</v>
      </c>
      <c r="B7" s="194" t="s">
        <v>17</v>
      </c>
      <c r="C7" s="192">
        <v>4</v>
      </c>
      <c r="D7" s="192">
        <f>'[5]Tabulka pravidelnostii'!$AD$11</f>
        <v>16</v>
      </c>
      <c r="E7" s="192">
        <f>[6]Účast!$F$11</f>
        <v>17</v>
      </c>
      <c r="F7" s="192">
        <v>13</v>
      </c>
      <c r="G7" s="192">
        <v>22</v>
      </c>
      <c r="H7" s="192">
        <v>17</v>
      </c>
      <c r="I7" s="192">
        <v>12</v>
      </c>
      <c r="J7" s="192">
        <v>15</v>
      </c>
      <c r="K7" s="192">
        <v>20</v>
      </c>
      <c r="L7" s="192">
        <f>'[18]Počet jezdců v etapě'!$AH$7</f>
        <v>24</v>
      </c>
      <c r="M7" s="192">
        <f>'[3]Počet jezdců v etapě'!$AH$6</f>
        <v>24</v>
      </c>
      <c r="N7" s="192">
        <v>24</v>
      </c>
      <c r="O7" s="193">
        <f>'[11]Počet jezdců v etapě'!$AH$8</f>
        <v>25</v>
      </c>
      <c r="P7" s="193">
        <f>'[12]Počet individálních účastí'!$AH$11</f>
        <v>23</v>
      </c>
      <c r="Q7" s="193">
        <v>24</v>
      </c>
      <c r="R7" s="262">
        <v>25</v>
      </c>
      <c r="S7" s="196">
        <f t="shared" si="0"/>
        <v>305</v>
      </c>
    </row>
    <row r="8" spans="1:19" x14ac:dyDescent="0.2">
      <c r="A8" s="266" t="s">
        <v>6</v>
      </c>
      <c r="B8" s="267" t="s">
        <v>72</v>
      </c>
      <c r="C8" s="268">
        <v>0</v>
      </c>
      <c r="D8" s="268">
        <v>0</v>
      </c>
      <c r="E8" s="268">
        <v>0</v>
      </c>
      <c r="F8" s="268">
        <v>4</v>
      </c>
      <c r="G8" s="268">
        <v>20</v>
      </c>
      <c r="H8" s="268">
        <v>14</v>
      </c>
      <c r="I8" s="268">
        <v>12</v>
      </c>
      <c r="J8" s="268">
        <v>23</v>
      </c>
      <c r="K8" s="268">
        <v>26</v>
      </c>
      <c r="L8" s="268">
        <f>'[18]Počet jezdců v etapě'!$AH$6</f>
        <v>25</v>
      </c>
      <c r="M8" s="268">
        <f>'[3]Počet jezdců v etapě'!$AH$4</f>
        <v>27</v>
      </c>
      <c r="N8" s="268">
        <v>26</v>
      </c>
      <c r="O8" s="269">
        <f>'[11]Počet jezdců v etapě'!$AH$12</f>
        <v>21</v>
      </c>
      <c r="P8" s="269">
        <f>'[12]Počet individálních účastí'!$AH$4</f>
        <v>29</v>
      </c>
      <c r="Q8" s="269">
        <v>28</v>
      </c>
      <c r="R8" s="270">
        <v>26</v>
      </c>
      <c r="S8" s="266">
        <f t="shared" si="0"/>
        <v>281</v>
      </c>
    </row>
    <row r="9" spans="1:19" x14ac:dyDescent="0.2">
      <c r="A9" s="266" t="s">
        <v>7</v>
      </c>
      <c r="B9" s="267" t="s">
        <v>60</v>
      </c>
      <c r="C9" s="268">
        <v>0</v>
      </c>
      <c r="D9" s="268">
        <v>0</v>
      </c>
      <c r="E9" s="268">
        <v>0</v>
      </c>
      <c r="F9" s="268">
        <v>0</v>
      </c>
      <c r="G9" s="268">
        <v>2</v>
      </c>
      <c r="H9" s="268">
        <v>4</v>
      </c>
      <c r="I9" s="268">
        <v>0</v>
      </c>
      <c r="J9" s="268">
        <v>9</v>
      </c>
      <c r="K9" s="268">
        <v>22</v>
      </c>
      <c r="L9" s="268">
        <f>'[18]Počet jezdců v etapě'!$AH$8</f>
        <v>23</v>
      </c>
      <c r="M9" s="268">
        <v>27</v>
      </c>
      <c r="N9" s="268">
        <v>30</v>
      </c>
      <c r="O9" s="269">
        <v>25</v>
      </c>
      <c r="P9" s="269">
        <v>26</v>
      </c>
      <c r="Q9" s="269">
        <v>28</v>
      </c>
      <c r="R9" s="270">
        <v>27</v>
      </c>
      <c r="S9" s="266">
        <f t="shared" si="0"/>
        <v>223</v>
      </c>
    </row>
    <row r="10" spans="1:19" x14ac:dyDescent="0.2">
      <c r="A10" s="234" t="s">
        <v>8</v>
      </c>
      <c r="B10" s="231" t="s">
        <v>16</v>
      </c>
      <c r="C10" s="232">
        <v>2</v>
      </c>
      <c r="D10" s="232">
        <f>'[5]Tabulka pravidelnostii'!$AD$8</f>
        <v>21</v>
      </c>
      <c r="E10" s="232">
        <f>[6]Účast!$F$10</f>
        <v>20</v>
      </c>
      <c r="F10" s="232">
        <v>24</v>
      </c>
      <c r="G10" s="232">
        <v>22</v>
      </c>
      <c r="H10" s="232">
        <v>20</v>
      </c>
      <c r="I10" s="232">
        <v>16</v>
      </c>
      <c r="J10" s="232">
        <v>19</v>
      </c>
      <c r="K10" s="232">
        <v>20</v>
      </c>
      <c r="L10" s="232">
        <f>'[18]Počet jezdců v etapě'!$AH$12</f>
        <v>19</v>
      </c>
      <c r="M10" s="232">
        <f>'[3]Počet jezdců v etapě'!$AH$23</f>
        <v>8</v>
      </c>
      <c r="N10" s="232">
        <v>0</v>
      </c>
      <c r="O10" s="233">
        <v>0</v>
      </c>
      <c r="P10" s="233">
        <v>1</v>
      </c>
      <c r="Q10" s="233">
        <v>0</v>
      </c>
      <c r="R10" s="263">
        <v>0</v>
      </c>
      <c r="S10" s="234">
        <f t="shared" si="0"/>
        <v>192</v>
      </c>
    </row>
    <row r="11" spans="1:19" x14ac:dyDescent="0.2">
      <c r="A11" s="234" t="s">
        <v>9</v>
      </c>
      <c r="B11" s="231" t="s">
        <v>75</v>
      </c>
      <c r="C11" s="232">
        <v>0</v>
      </c>
      <c r="D11" s="232">
        <v>0</v>
      </c>
      <c r="E11" s="232">
        <v>0</v>
      </c>
      <c r="F11" s="232">
        <v>0</v>
      </c>
      <c r="G11" s="232">
        <v>0</v>
      </c>
      <c r="H11" s="232">
        <v>0</v>
      </c>
      <c r="I11" s="232">
        <v>0</v>
      </c>
      <c r="J11" s="232">
        <v>21</v>
      </c>
      <c r="K11" s="232">
        <v>22</v>
      </c>
      <c r="L11" s="232">
        <f>'[18]Počet jezdců v etapě'!$AH$10</f>
        <v>21</v>
      </c>
      <c r="M11" s="232">
        <f>'[3]Počet jezdců v etapě'!$AH$7</f>
        <v>22</v>
      </c>
      <c r="N11" s="232">
        <v>22</v>
      </c>
      <c r="O11" s="233">
        <f>'[11]Počet jezdců v etapě'!$AH$14</f>
        <v>18</v>
      </c>
      <c r="P11" s="233">
        <f>'[12]Počet individálních účastí'!$AH$12</f>
        <v>23</v>
      </c>
      <c r="Q11" s="233">
        <v>13</v>
      </c>
      <c r="R11" s="263">
        <v>20</v>
      </c>
      <c r="S11" s="234">
        <f t="shared" si="0"/>
        <v>182</v>
      </c>
    </row>
    <row r="12" spans="1:19" x14ac:dyDescent="0.2">
      <c r="A12" s="234" t="s">
        <v>10</v>
      </c>
      <c r="B12" s="236" t="s">
        <v>65</v>
      </c>
      <c r="C12" s="232">
        <v>0</v>
      </c>
      <c r="D12" s="232">
        <v>0</v>
      </c>
      <c r="E12" s="232">
        <v>0</v>
      </c>
      <c r="F12" s="232">
        <v>1</v>
      </c>
      <c r="G12" s="232">
        <v>8</v>
      </c>
      <c r="H12" s="232">
        <v>7</v>
      </c>
      <c r="I12" s="232">
        <v>2</v>
      </c>
      <c r="J12" s="232">
        <v>2</v>
      </c>
      <c r="K12" s="232">
        <v>10</v>
      </c>
      <c r="L12" s="232">
        <v>10</v>
      </c>
      <c r="M12" s="232">
        <v>15</v>
      </c>
      <c r="N12" s="232">
        <v>24</v>
      </c>
      <c r="O12" s="233">
        <v>26</v>
      </c>
      <c r="P12" s="233">
        <v>27</v>
      </c>
      <c r="Q12" s="233">
        <v>27</v>
      </c>
      <c r="R12" s="263">
        <v>23</v>
      </c>
      <c r="S12" s="234">
        <f t="shared" si="0"/>
        <v>182</v>
      </c>
    </row>
    <row r="13" spans="1:19" x14ac:dyDescent="0.2">
      <c r="A13" s="234" t="s">
        <v>42</v>
      </c>
      <c r="B13" s="235" t="s">
        <v>61</v>
      </c>
      <c r="C13" s="232">
        <v>0</v>
      </c>
      <c r="D13" s="232">
        <v>2</v>
      </c>
      <c r="E13" s="232">
        <v>5</v>
      </c>
      <c r="F13" s="232">
        <v>4</v>
      </c>
      <c r="G13" s="232">
        <v>11</v>
      </c>
      <c r="H13" s="232">
        <v>5</v>
      </c>
      <c r="I13" s="232">
        <v>11</v>
      </c>
      <c r="J13" s="232">
        <v>19</v>
      </c>
      <c r="K13" s="232">
        <v>14</v>
      </c>
      <c r="L13" s="232">
        <v>11</v>
      </c>
      <c r="M13" s="232">
        <v>8</v>
      </c>
      <c r="N13" s="232">
        <v>9</v>
      </c>
      <c r="O13" s="233">
        <v>16</v>
      </c>
      <c r="P13" s="233">
        <v>19</v>
      </c>
      <c r="Q13" s="233">
        <v>23</v>
      </c>
      <c r="R13" s="263">
        <v>19</v>
      </c>
      <c r="S13" s="234">
        <f t="shared" si="0"/>
        <v>176</v>
      </c>
    </row>
    <row r="14" spans="1:19" x14ac:dyDescent="0.2">
      <c r="A14" s="234" t="s">
        <v>43</v>
      </c>
      <c r="B14" s="271" t="s">
        <v>91</v>
      </c>
      <c r="C14" s="232">
        <v>0</v>
      </c>
      <c r="D14" s="232">
        <v>0</v>
      </c>
      <c r="E14" s="232">
        <v>0</v>
      </c>
      <c r="F14" s="232">
        <v>0</v>
      </c>
      <c r="G14" s="232">
        <v>0</v>
      </c>
      <c r="H14" s="232">
        <v>0</v>
      </c>
      <c r="I14" s="232">
        <v>0</v>
      </c>
      <c r="J14" s="232">
        <v>9</v>
      </c>
      <c r="K14" s="232">
        <v>18</v>
      </c>
      <c r="L14" s="232">
        <f>'[18]Počet jezdců v etapě'!$AH$13</f>
        <v>18</v>
      </c>
      <c r="M14" s="232">
        <f>'[3]Počet jezdců v etapě'!$AH$11</f>
        <v>21</v>
      </c>
      <c r="N14" s="232">
        <v>22</v>
      </c>
      <c r="O14" s="233">
        <f>'[11]Počet jezdců v etapě'!$AH$16</f>
        <v>15</v>
      </c>
      <c r="P14" s="233">
        <f>'[12]Počet individálních účastí'!$AH$15</f>
        <v>21</v>
      </c>
      <c r="Q14" s="233">
        <v>25</v>
      </c>
      <c r="R14" s="263">
        <v>27</v>
      </c>
      <c r="S14" s="234">
        <f t="shared" si="0"/>
        <v>176</v>
      </c>
    </row>
    <row r="15" spans="1:19" x14ac:dyDescent="0.2">
      <c r="A15" s="234" t="s">
        <v>48</v>
      </c>
      <c r="B15" s="236" t="s">
        <v>51</v>
      </c>
      <c r="C15" s="232">
        <v>0</v>
      </c>
      <c r="D15" s="232">
        <v>0</v>
      </c>
      <c r="E15" s="232">
        <v>0</v>
      </c>
      <c r="F15" s="232">
        <v>0</v>
      </c>
      <c r="G15" s="232">
        <v>0</v>
      </c>
      <c r="H15" s="232">
        <v>0</v>
      </c>
      <c r="I15" s="232">
        <v>8</v>
      </c>
      <c r="J15" s="232">
        <v>10</v>
      </c>
      <c r="K15" s="232">
        <v>18</v>
      </c>
      <c r="L15" s="232">
        <f>'[18]Počet jezdců v etapě'!$AH$27</f>
        <v>4</v>
      </c>
      <c r="M15" s="232">
        <f>'[3]Počet jezdců v etapě'!$AH$36</f>
        <v>3</v>
      </c>
      <c r="N15" s="232">
        <v>5</v>
      </c>
      <c r="O15" s="233">
        <f>'[11]Počet jezdců v etapě'!$AH$3</f>
        <v>30</v>
      </c>
      <c r="P15" s="233">
        <f>'[12]Počet individálních účastí'!$AH$3</f>
        <v>29</v>
      </c>
      <c r="Q15" s="233">
        <v>30</v>
      </c>
      <c r="R15" s="263">
        <v>28</v>
      </c>
      <c r="S15" s="234">
        <f t="shared" si="0"/>
        <v>165</v>
      </c>
    </row>
    <row r="16" spans="1:19" x14ac:dyDescent="0.2">
      <c r="A16" s="234" t="s">
        <v>49</v>
      </c>
      <c r="B16" s="272" t="str">
        <f>'[3]Počet jezdců v etapě'!$B$14</f>
        <v>H.Mareš</v>
      </c>
      <c r="C16" s="232">
        <v>0</v>
      </c>
      <c r="D16" s="232">
        <v>0</v>
      </c>
      <c r="E16" s="232">
        <v>0</v>
      </c>
      <c r="F16" s="232">
        <v>0</v>
      </c>
      <c r="G16" s="232">
        <v>0</v>
      </c>
      <c r="H16" s="232">
        <v>0</v>
      </c>
      <c r="I16" s="232">
        <v>0</v>
      </c>
      <c r="J16" s="273">
        <v>0</v>
      </c>
      <c r="K16" s="232">
        <v>0</v>
      </c>
      <c r="L16" s="232">
        <v>0</v>
      </c>
      <c r="M16" s="232">
        <f>'[3]Počet jezdců v etapě'!$AH$14</f>
        <v>18</v>
      </c>
      <c r="N16" s="232">
        <v>28</v>
      </c>
      <c r="O16" s="233">
        <f>'[11]Počet jezdců v etapě'!$AH$4</f>
        <v>28</v>
      </c>
      <c r="P16" s="233">
        <f>'[12]Počet individálních účastí'!$AH$13</f>
        <v>23</v>
      </c>
      <c r="Q16" s="233">
        <v>28</v>
      </c>
      <c r="R16" s="263">
        <v>15</v>
      </c>
      <c r="S16" s="234">
        <f t="shared" si="0"/>
        <v>140</v>
      </c>
    </row>
    <row r="17" spans="1:19" x14ac:dyDescent="0.2">
      <c r="A17" s="234" t="s">
        <v>56</v>
      </c>
      <c r="B17" s="274" t="str">
        <f>'[3]Počet jezdců v etapě'!$B$13</f>
        <v>P.Samec</v>
      </c>
      <c r="C17" s="232">
        <v>0</v>
      </c>
      <c r="D17" s="232">
        <v>0</v>
      </c>
      <c r="E17" s="232">
        <v>0</v>
      </c>
      <c r="F17" s="232">
        <v>0</v>
      </c>
      <c r="G17" s="232">
        <v>0</v>
      </c>
      <c r="H17" s="232">
        <v>0</v>
      </c>
      <c r="I17" s="232">
        <v>0</v>
      </c>
      <c r="J17" s="273">
        <v>0</v>
      </c>
      <c r="K17" s="232">
        <v>0</v>
      </c>
      <c r="L17" s="232">
        <v>0</v>
      </c>
      <c r="M17" s="232">
        <f>'[3]Počet jezdců v etapě'!$AH$13</f>
        <v>20</v>
      </c>
      <c r="N17" s="232">
        <v>28</v>
      </c>
      <c r="O17" s="233">
        <f>'[11]Počet jezdců v etapě'!$AH$9</f>
        <v>23</v>
      </c>
      <c r="P17" s="233">
        <f>'[12]Počet individálních účastí'!$AH$14</f>
        <v>22</v>
      </c>
      <c r="Q17" s="233">
        <v>24</v>
      </c>
      <c r="R17" s="263">
        <v>17</v>
      </c>
      <c r="S17" s="234">
        <f t="shared" si="0"/>
        <v>134</v>
      </c>
    </row>
    <row r="18" spans="1:19" x14ac:dyDescent="0.2">
      <c r="A18" s="234" t="s">
        <v>57</v>
      </c>
      <c r="B18" s="275" t="s">
        <v>19</v>
      </c>
      <c r="C18" s="232">
        <v>17</v>
      </c>
      <c r="D18" s="232">
        <f>'[5]Tabulka pravidelnostii'!$AD$10</f>
        <v>19</v>
      </c>
      <c r="E18" s="232">
        <f>[6]Účast!$F$13</f>
        <v>16</v>
      </c>
      <c r="F18" s="232">
        <v>10</v>
      </c>
      <c r="G18" s="232">
        <v>4</v>
      </c>
      <c r="H18" s="232">
        <v>6</v>
      </c>
      <c r="I18" s="232">
        <v>3</v>
      </c>
      <c r="J18" s="232">
        <v>6</v>
      </c>
      <c r="K18" s="232">
        <v>2</v>
      </c>
      <c r="L18" s="232">
        <f>'[18]Počet jezdců v etapě'!$AH$14</f>
        <v>17</v>
      </c>
      <c r="M18" s="232">
        <f>'[3]Počet jezdců v etapě'!$AH$19</f>
        <v>13</v>
      </c>
      <c r="N18" s="232">
        <v>2</v>
      </c>
      <c r="O18" s="233">
        <v>0</v>
      </c>
      <c r="P18" s="233">
        <v>0</v>
      </c>
      <c r="Q18" s="233">
        <v>1</v>
      </c>
      <c r="R18" s="263">
        <v>0</v>
      </c>
      <c r="S18" s="234">
        <f t="shared" si="0"/>
        <v>116</v>
      </c>
    </row>
    <row r="19" spans="1:19" x14ac:dyDescent="0.2">
      <c r="A19" s="234" t="s">
        <v>58</v>
      </c>
      <c r="B19" s="276" t="s">
        <v>79</v>
      </c>
      <c r="C19" s="232">
        <v>2</v>
      </c>
      <c r="D19" s="232">
        <v>2</v>
      </c>
      <c r="E19" s="232">
        <v>0</v>
      </c>
      <c r="F19" s="232">
        <v>0</v>
      </c>
      <c r="G19" s="232">
        <v>1</v>
      </c>
      <c r="H19" s="232">
        <v>0</v>
      </c>
      <c r="I19" s="232">
        <v>5</v>
      </c>
      <c r="J19" s="232">
        <v>9</v>
      </c>
      <c r="K19" s="232">
        <v>17</v>
      </c>
      <c r="L19" s="232">
        <f>'[18]Počet jezdců v etapě'!$AH$17</f>
        <v>14</v>
      </c>
      <c r="M19" s="232">
        <f>'[3]Počet jezdců v etapě'!$AH$24</f>
        <v>8</v>
      </c>
      <c r="N19" s="232">
        <v>19</v>
      </c>
      <c r="O19" s="233">
        <f>'[11]Počet jezdců v etapě'!$AH$19</f>
        <v>12</v>
      </c>
      <c r="P19" s="233">
        <f>'[12]Počet individálních účastí'!$AH$17</f>
        <v>18</v>
      </c>
      <c r="Q19" s="233">
        <v>4</v>
      </c>
      <c r="R19" s="263">
        <v>0</v>
      </c>
      <c r="S19" s="234">
        <f t="shared" si="0"/>
        <v>111</v>
      </c>
    </row>
    <row r="20" spans="1:19" x14ac:dyDescent="0.2">
      <c r="A20" s="234" t="s">
        <v>67</v>
      </c>
      <c r="B20" s="276" t="s">
        <v>88</v>
      </c>
      <c r="C20" s="232">
        <v>0</v>
      </c>
      <c r="D20" s="232">
        <v>0</v>
      </c>
      <c r="E20" s="232">
        <v>0</v>
      </c>
      <c r="F20" s="232">
        <v>0</v>
      </c>
      <c r="G20" s="232">
        <v>0</v>
      </c>
      <c r="H20" s="232">
        <v>2</v>
      </c>
      <c r="I20" s="232">
        <v>6</v>
      </c>
      <c r="J20" s="232">
        <v>11</v>
      </c>
      <c r="K20" s="232">
        <v>11</v>
      </c>
      <c r="L20" s="232">
        <f>'[18]Počet jezdců v etapě'!$AH$20</f>
        <v>11</v>
      </c>
      <c r="M20" s="232">
        <f>'[3]Počet jezdců v etapě'!$AH$16</f>
        <v>15</v>
      </c>
      <c r="N20" s="232">
        <v>13</v>
      </c>
      <c r="O20" s="233">
        <f>'[11]Počet jezdců v etapě'!$AH$20</f>
        <v>11</v>
      </c>
      <c r="P20" s="233">
        <f>'[12]Počet individálních účastí'!$AH$19</f>
        <v>17</v>
      </c>
      <c r="Q20" s="233">
        <v>6</v>
      </c>
      <c r="R20" s="263">
        <v>8</v>
      </c>
      <c r="S20" s="234">
        <f t="shared" si="0"/>
        <v>111</v>
      </c>
    </row>
    <row r="21" spans="1:19" x14ac:dyDescent="0.2">
      <c r="A21" s="234" t="s">
        <v>68</v>
      </c>
      <c r="B21" s="276" t="s">
        <v>77</v>
      </c>
      <c r="C21" s="232">
        <v>0</v>
      </c>
      <c r="D21" s="232">
        <v>0</v>
      </c>
      <c r="E21" s="232">
        <v>0</v>
      </c>
      <c r="F21" s="232">
        <v>0</v>
      </c>
      <c r="G21" s="232">
        <v>0</v>
      </c>
      <c r="H21" s="232">
        <v>1</v>
      </c>
      <c r="I21" s="232">
        <v>0</v>
      </c>
      <c r="J21" s="232">
        <v>17</v>
      </c>
      <c r="K21" s="232">
        <v>22</v>
      </c>
      <c r="L21" s="232">
        <f>'[18]Počet jezdců v etapě'!$AH$3</f>
        <v>29</v>
      </c>
      <c r="M21" s="232">
        <f>'[3]Počet jezdců v etapě'!$AH$10</f>
        <v>21</v>
      </c>
      <c r="N21" s="232">
        <v>10</v>
      </c>
      <c r="O21" s="233">
        <f>'[11]Počet jezdců v etapě'!$AH$25</f>
        <v>8</v>
      </c>
      <c r="P21" s="233">
        <f>'[12]Počet individálních účastí'!$AH$45</f>
        <v>1</v>
      </c>
      <c r="Q21" s="233">
        <v>0</v>
      </c>
      <c r="R21" s="263">
        <v>1</v>
      </c>
      <c r="S21" s="234">
        <f t="shared" si="0"/>
        <v>110</v>
      </c>
    </row>
    <row r="22" spans="1:19" x14ac:dyDescent="0.2">
      <c r="A22" s="234" t="s">
        <v>69</v>
      </c>
      <c r="B22" s="276" t="s">
        <v>73</v>
      </c>
      <c r="C22" s="232">
        <v>0</v>
      </c>
      <c r="D22" s="232">
        <v>6</v>
      </c>
      <c r="E22" s="232">
        <f>[6]Účast!$F$12</f>
        <v>16</v>
      </c>
      <c r="F22" s="232">
        <v>18</v>
      </c>
      <c r="G22" s="232">
        <v>17</v>
      </c>
      <c r="H22" s="232">
        <v>15</v>
      </c>
      <c r="I22" s="232">
        <v>12</v>
      </c>
      <c r="J22" s="232">
        <v>4</v>
      </c>
      <c r="K22" s="232">
        <v>0</v>
      </c>
      <c r="L22" s="232">
        <v>0</v>
      </c>
      <c r="M22" s="232">
        <f>'[3]Počet jezdců v etapě'!$AH$46</f>
        <v>1</v>
      </c>
      <c r="N22" s="232">
        <v>5</v>
      </c>
      <c r="O22" s="233">
        <f>'[11]Počet jezdců v etapě'!$AH$29</f>
        <v>4</v>
      </c>
      <c r="P22" s="233">
        <f>'[12]Počet individálních účastí'!$AH$31</f>
        <v>3</v>
      </c>
      <c r="Q22" s="233">
        <v>5</v>
      </c>
      <c r="R22" s="263">
        <v>1</v>
      </c>
      <c r="S22" s="234">
        <f t="shared" si="0"/>
        <v>107</v>
      </c>
    </row>
    <row r="23" spans="1:19" x14ac:dyDescent="0.2">
      <c r="A23" s="234" t="s">
        <v>78</v>
      </c>
      <c r="B23" s="276" t="s">
        <v>64</v>
      </c>
      <c r="C23" s="232">
        <v>0</v>
      </c>
      <c r="D23" s="232">
        <v>0</v>
      </c>
      <c r="E23" s="232">
        <v>0</v>
      </c>
      <c r="F23" s="232">
        <v>0</v>
      </c>
      <c r="G23" s="232">
        <v>7</v>
      </c>
      <c r="H23" s="232">
        <v>10</v>
      </c>
      <c r="I23" s="232">
        <v>5</v>
      </c>
      <c r="J23" s="232">
        <v>11</v>
      </c>
      <c r="K23" s="232">
        <v>13</v>
      </c>
      <c r="L23" s="232">
        <f>'[18]Počet jezdců v etapě'!$AH$16</f>
        <v>16</v>
      </c>
      <c r="M23" s="232">
        <f>'[3]Počet jezdců v etapě'!$AH$22</f>
        <v>9</v>
      </c>
      <c r="N23" s="232">
        <v>18</v>
      </c>
      <c r="O23" s="233">
        <f>'[11]Počet jezdců v etapě'!$AH$18</f>
        <v>12</v>
      </c>
      <c r="P23" s="233">
        <f>'[12]Počet individálních účastí'!$AH$33</f>
        <v>2</v>
      </c>
      <c r="Q23" s="233">
        <v>0</v>
      </c>
      <c r="R23" s="263">
        <v>0</v>
      </c>
      <c r="S23" s="234">
        <f t="shared" si="0"/>
        <v>103</v>
      </c>
    </row>
    <row r="24" spans="1:19" x14ac:dyDescent="0.2">
      <c r="A24" s="234" t="s">
        <v>80</v>
      </c>
      <c r="B24" s="275" t="s">
        <v>18</v>
      </c>
      <c r="C24" s="232">
        <v>13</v>
      </c>
      <c r="D24" s="232">
        <f>'[5]Tabulka pravidelnostii'!$AD$12</f>
        <v>14</v>
      </c>
      <c r="E24" s="232">
        <f>[6]Účast!$F$14</f>
        <v>14</v>
      </c>
      <c r="F24" s="232">
        <v>12</v>
      </c>
      <c r="G24" s="232">
        <v>20</v>
      </c>
      <c r="H24" s="232">
        <v>13</v>
      </c>
      <c r="I24" s="232">
        <v>9</v>
      </c>
      <c r="J24" s="232">
        <v>3</v>
      </c>
      <c r="K24" s="232">
        <v>0</v>
      </c>
      <c r="L24" s="232">
        <v>0</v>
      </c>
      <c r="M24" s="232">
        <f>'[3]Počet jezdců v etapě'!$AH$31</f>
        <v>4</v>
      </c>
      <c r="N24" s="232">
        <v>0</v>
      </c>
      <c r="O24" s="233">
        <v>0</v>
      </c>
      <c r="P24" s="233">
        <v>0</v>
      </c>
      <c r="Q24" s="233">
        <v>0</v>
      </c>
      <c r="R24" s="263">
        <v>0</v>
      </c>
      <c r="S24" s="234">
        <f t="shared" si="0"/>
        <v>102</v>
      </c>
    </row>
    <row r="25" spans="1:19" x14ac:dyDescent="0.2">
      <c r="A25" s="197" t="s">
        <v>82</v>
      </c>
      <c r="B25" s="300" t="s">
        <v>120</v>
      </c>
      <c r="C25" s="301">
        <v>0</v>
      </c>
      <c r="D25" s="301">
        <v>0</v>
      </c>
      <c r="E25" s="301">
        <v>0</v>
      </c>
      <c r="F25" s="301">
        <v>0</v>
      </c>
      <c r="G25" s="301">
        <v>0</v>
      </c>
      <c r="H25" s="301">
        <v>0</v>
      </c>
      <c r="I25" s="301">
        <v>0</v>
      </c>
      <c r="J25" s="302">
        <v>0</v>
      </c>
      <c r="K25" s="301">
        <v>11</v>
      </c>
      <c r="L25" s="301">
        <f>'[18]Počet jezdců v etapě'!$AH$15</f>
        <v>17</v>
      </c>
      <c r="M25" s="301">
        <f>'[3]Počet jezdců v etapě'!$AH$12</f>
        <v>21</v>
      </c>
      <c r="N25" s="301">
        <v>24</v>
      </c>
      <c r="O25" s="303">
        <v>0</v>
      </c>
      <c r="P25" s="303">
        <v>0</v>
      </c>
      <c r="Q25" s="303">
        <v>0</v>
      </c>
      <c r="R25" s="304">
        <v>0</v>
      </c>
      <c r="S25" s="197">
        <f t="shared" si="0"/>
        <v>73</v>
      </c>
    </row>
    <row r="26" spans="1:19" x14ac:dyDescent="0.2">
      <c r="A26" s="197" t="s">
        <v>84</v>
      </c>
      <c r="B26" s="305" t="s">
        <v>354</v>
      </c>
      <c r="C26" s="301">
        <v>0</v>
      </c>
      <c r="D26" s="301">
        <v>0</v>
      </c>
      <c r="E26" s="301">
        <v>0</v>
      </c>
      <c r="F26" s="301">
        <v>0</v>
      </c>
      <c r="G26" s="301">
        <v>0</v>
      </c>
      <c r="H26" s="301">
        <v>0</v>
      </c>
      <c r="I26" s="301">
        <v>0</v>
      </c>
      <c r="J26" s="302">
        <v>0</v>
      </c>
      <c r="K26" s="301">
        <v>0</v>
      </c>
      <c r="L26" s="301">
        <v>0</v>
      </c>
      <c r="M26" s="301">
        <v>0</v>
      </c>
      <c r="N26" s="301">
        <v>0</v>
      </c>
      <c r="O26" s="303">
        <f>'[11]Počet jezdců v etapě'!$AH$26</f>
        <v>7</v>
      </c>
      <c r="P26" s="303">
        <f>'[12]Počet individálních účastí'!$AH$18</f>
        <v>18</v>
      </c>
      <c r="Q26" s="303">
        <v>22</v>
      </c>
      <c r="R26" s="304">
        <v>24</v>
      </c>
      <c r="S26" s="197">
        <f t="shared" si="0"/>
        <v>71</v>
      </c>
    </row>
    <row r="27" spans="1:19" x14ac:dyDescent="0.2">
      <c r="A27" s="197" t="s">
        <v>85</v>
      </c>
      <c r="B27" s="300" t="s">
        <v>46</v>
      </c>
      <c r="C27" s="301">
        <v>0</v>
      </c>
      <c r="D27" s="301">
        <v>0</v>
      </c>
      <c r="E27" s="301">
        <v>0</v>
      </c>
      <c r="F27" s="301">
        <v>0</v>
      </c>
      <c r="G27" s="301">
        <v>4</v>
      </c>
      <c r="H27" s="301">
        <v>8</v>
      </c>
      <c r="I27" s="301">
        <v>8</v>
      </c>
      <c r="J27" s="301">
        <v>13</v>
      </c>
      <c r="K27" s="301">
        <v>5</v>
      </c>
      <c r="L27" s="301">
        <f>'[18]Počet jezdců v etapě'!$AH$24</f>
        <v>8</v>
      </c>
      <c r="M27" s="301">
        <f>'[3]Počet jezdců v etapě'!$AH$20</f>
        <v>10</v>
      </c>
      <c r="N27" s="301">
        <v>2</v>
      </c>
      <c r="O27" s="303">
        <f>'[11]Počet jezdců v etapě'!$AH$33</f>
        <v>3</v>
      </c>
      <c r="P27" s="303">
        <f>'[12]Počet individálních účastí'!$AH$40</f>
        <v>1</v>
      </c>
      <c r="Q27" s="303">
        <v>7</v>
      </c>
      <c r="R27" s="304">
        <v>1</v>
      </c>
      <c r="S27" s="197">
        <f t="shared" si="0"/>
        <v>70</v>
      </c>
    </row>
    <row r="28" spans="1:19" x14ac:dyDescent="0.2">
      <c r="A28" s="197" t="s">
        <v>87</v>
      </c>
      <c r="B28" s="300" t="s">
        <v>76</v>
      </c>
      <c r="C28" s="301">
        <v>0</v>
      </c>
      <c r="D28" s="301">
        <v>0</v>
      </c>
      <c r="E28" s="301">
        <v>0</v>
      </c>
      <c r="F28" s="301">
        <v>1</v>
      </c>
      <c r="G28" s="301">
        <v>2</v>
      </c>
      <c r="H28" s="301">
        <v>6</v>
      </c>
      <c r="I28" s="301">
        <v>9</v>
      </c>
      <c r="J28" s="301">
        <v>11</v>
      </c>
      <c r="K28" s="301">
        <v>13</v>
      </c>
      <c r="L28" s="301">
        <f>'[18]Počet jezdců v etapě'!$AH$25</f>
        <v>6</v>
      </c>
      <c r="M28" s="301">
        <f>'[3]Počet jezdců v etapě'!$AH$21</f>
        <v>9</v>
      </c>
      <c r="N28" s="301">
        <v>9</v>
      </c>
      <c r="O28" s="303">
        <f>'[11]Počet jezdců v etapě'!$AH$36</f>
        <v>2</v>
      </c>
      <c r="P28" s="303">
        <f>'[12]Počet individálních účastí'!$AH$39</f>
        <v>1</v>
      </c>
      <c r="Q28" s="303">
        <v>0</v>
      </c>
      <c r="R28" s="304">
        <v>0</v>
      </c>
      <c r="S28" s="197">
        <f t="shared" si="0"/>
        <v>69</v>
      </c>
    </row>
    <row r="29" spans="1:19" x14ac:dyDescent="0.2">
      <c r="A29" s="197" t="s">
        <v>89</v>
      </c>
      <c r="B29" s="306" t="s">
        <v>74</v>
      </c>
      <c r="C29" s="301">
        <v>5</v>
      </c>
      <c r="D29" s="301">
        <f>'[5]Tabulka pravidelnostii'!$AD$13</f>
        <v>13</v>
      </c>
      <c r="E29" s="301">
        <f>[6]Účast!$F$35</f>
        <v>1</v>
      </c>
      <c r="F29" s="301">
        <v>6</v>
      </c>
      <c r="G29" s="301">
        <v>10</v>
      </c>
      <c r="H29" s="301">
        <v>5</v>
      </c>
      <c r="I29" s="301">
        <v>3</v>
      </c>
      <c r="J29" s="301">
        <v>2</v>
      </c>
      <c r="K29" s="301">
        <v>8</v>
      </c>
      <c r="L29" s="301">
        <f>'[18]Počet jezdců v etapě'!$AH$45</f>
        <v>1</v>
      </c>
      <c r="M29" s="301">
        <f>'[3]Počet jezdců v etapě'!$AH$33</f>
        <v>3</v>
      </c>
      <c r="N29" s="301">
        <v>5</v>
      </c>
      <c r="O29" s="303">
        <f>'[11]Počet jezdců v etapě'!$AH$40</f>
        <v>1</v>
      </c>
      <c r="P29" s="303">
        <f>'[12]Počet individálních účastí'!$AH$29</f>
        <v>3</v>
      </c>
      <c r="Q29" s="303">
        <v>2</v>
      </c>
      <c r="R29" s="304">
        <v>0</v>
      </c>
      <c r="S29" s="197">
        <f t="shared" si="0"/>
        <v>68</v>
      </c>
    </row>
    <row r="30" spans="1:19" x14ac:dyDescent="0.2">
      <c r="A30" s="197" t="s">
        <v>90</v>
      </c>
      <c r="B30" s="307" t="s">
        <v>278</v>
      </c>
      <c r="C30" s="301">
        <v>0</v>
      </c>
      <c r="D30" s="301">
        <v>0</v>
      </c>
      <c r="E30" s="301">
        <v>0</v>
      </c>
      <c r="F30" s="301">
        <v>0</v>
      </c>
      <c r="G30" s="301">
        <v>0</v>
      </c>
      <c r="H30" s="301">
        <v>0</v>
      </c>
      <c r="I30" s="301">
        <v>0</v>
      </c>
      <c r="J30" s="302">
        <v>0</v>
      </c>
      <c r="K30" s="301">
        <v>0</v>
      </c>
      <c r="L30" s="301">
        <f>'[18]Počet jezdců v etapě'!$AH$22</f>
        <v>9</v>
      </c>
      <c r="M30" s="301">
        <f>'[3]Počet jezdců v etapě'!$AH$18</f>
        <v>14</v>
      </c>
      <c r="N30" s="301">
        <v>9</v>
      </c>
      <c r="O30" s="303">
        <f>'[11]Počet jezdců v etapě'!$AH$21</f>
        <v>10</v>
      </c>
      <c r="P30" s="303">
        <f>'[12]Počet individálních účastí'!$AH$20</f>
        <v>16</v>
      </c>
      <c r="Q30" s="303">
        <v>0</v>
      </c>
      <c r="R30" s="304">
        <v>7</v>
      </c>
      <c r="S30" s="197">
        <f t="shared" si="0"/>
        <v>65</v>
      </c>
    </row>
    <row r="31" spans="1:19" x14ac:dyDescent="0.2">
      <c r="A31" s="197" t="s">
        <v>92</v>
      </c>
      <c r="B31" s="306" t="s">
        <v>27</v>
      </c>
      <c r="C31" s="301">
        <v>9</v>
      </c>
      <c r="D31" s="301">
        <f>'[5]Tabulka pravidelnostii'!$AD$18</f>
        <v>3</v>
      </c>
      <c r="E31" s="301">
        <f>[6]Účast!$F$19</f>
        <v>7</v>
      </c>
      <c r="F31" s="301">
        <v>12</v>
      </c>
      <c r="G31" s="301">
        <v>10</v>
      </c>
      <c r="H31" s="301">
        <v>5</v>
      </c>
      <c r="I31" s="301">
        <v>5</v>
      </c>
      <c r="J31" s="301">
        <v>7</v>
      </c>
      <c r="K31" s="301">
        <v>3</v>
      </c>
      <c r="L31" s="301">
        <f>'[18]Počet jezdců v etapě'!$AH$38</f>
        <v>1</v>
      </c>
      <c r="M31" s="301">
        <v>0</v>
      </c>
      <c r="N31" s="301">
        <v>0</v>
      </c>
      <c r="O31" s="303">
        <v>0</v>
      </c>
      <c r="P31" s="303">
        <v>0</v>
      </c>
      <c r="Q31" s="303">
        <v>0</v>
      </c>
      <c r="R31" s="304">
        <v>0</v>
      </c>
      <c r="S31" s="197">
        <f t="shared" si="0"/>
        <v>62</v>
      </c>
    </row>
    <row r="32" spans="1:19" x14ac:dyDescent="0.2">
      <c r="A32" s="197" t="s">
        <v>94</v>
      </c>
      <c r="B32" s="300" t="s">
        <v>93</v>
      </c>
      <c r="C32" s="301">
        <v>0</v>
      </c>
      <c r="D32" s="301">
        <v>0</v>
      </c>
      <c r="E32" s="301">
        <v>0</v>
      </c>
      <c r="F32" s="301">
        <v>0</v>
      </c>
      <c r="G32" s="301">
        <v>0</v>
      </c>
      <c r="H32" s="301">
        <v>0</v>
      </c>
      <c r="I32" s="301">
        <v>4</v>
      </c>
      <c r="J32" s="301">
        <v>14</v>
      </c>
      <c r="K32" s="301">
        <v>8</v>
      </c>
      <c r="L32" s="301">
        <f>'[18]Počet jezdců v etapě'!$AH$26</f>
        <v>5</v>
      </c>
      <c r="M32" s="301">
        <f>'[3]Počet jezdců v etapě'!$AH$48</f>
        <v>1</v>
      </c>
      <c r="N32" s="301">
        <v>0</v>
      </c>
      <c r="O32" s="303">
        <f>'[11]Počet jezdců v etapě'!$AH$22</f>
        <v>10</v>
      </c>
      <c r="P32" s="303">
        <f>'[12]Počet individálních účastí'!$AH$23</f>
        <v>10</v>
      </c>
      <c r="Q32" s="303">
        <v>4</v>
      </c>
      <c r="R32" s="304">
        <v>5</v>
      </c>
      <c r="S32" s="197">
        <f t="shared" si="0"/>
        <v>61</v>
      </c>
    </row>
    <row r="33" spans="1:19" x14ac:dyDescent="0.2">
      <c r="A33" s="197" t="s">
        <v>96</v>
      </c>
      <c r="B33" s="306" t="s">
        <v>14</v>
      </c>
      <c r="C33" s="301">
        <v>24</v>
      </c>
      <c r="D33" s="301">
        <f>'[5]Tabulka pravidelnostii'!$AD$7</f>
        <v>23</v>
      </c>
      <c r="E33" s="301">
        <f>[6]Účast!$F$32</f>
        <v>1</v>
      </c>
      <c r="F33" s="301">
        <v>6</v>
      </c>
      <c r="G33" s="301">
        <v>1</v>
      </c>
      <c r="H33" s="301">
        <v>1</v>
      </c>
      <c r="I33" s="301">
        <v>2</v>
      </c>
      <c r="J33" s="301">
        <v>0</v>
      </c>
      <c r="K33" s="301">
        <v>0</v>
      </c>
      <c r="L33" s="301">
        <v>0</v>
      </c>
      <c r="M33" s="301">
        <v>0</v>
      </c>
      <c r="N33" s="301">
        <v>0</v>
      </c>
      <c r="O33" s="303">
        <v>0</v>
      </c>
      <c r="P33" s="303">
        <v>0</v>
      </c>
      <c r="Q33" s="303">
        <v>0</v>
      </c>
      <c r="R33" s="304">
        <v>0</v>
      </c>
      <c r="S33" s="197">
        <f t="shared" si="0"/>
        <v>58</v>
      </c>
    </row>
    <row r="34" spans="1:19" x14ac:dyDescent="0.2">
      <c r="A34" s="197" t="s">
        <v>97</v>
      </c>
      <c r="B34" s="300" t="s">
        <v>66</v>
      </c>
      <c r="C34" s="301">
        <v>0</v>
      </c>
      <c r="D34" s="301">
        <v>0</v>
      </c>
      <c r="E34" s="301">
        <v>0</v>
      </c>
      <c r="F34" s="301">
        <v>0</v>
      </c>
      <c r="G34" s="301">
        <v>0</v>
      </c>
      <c r="H34" s="301">
        <v>0</v>
      </c>
      <c r="I34" s="301">
        <v>0</v>
      </c>
      <c r="J34" s="301">
        <v>1</v>
      </c>
      <c r="K34" s="301">
        <v>2</v>
      </c>
      <c r="L34" s="301">
        <f>'[18]Počet jezdců v etapě'!$AH$34</f>
        <v>2</v>
      </c>
      <c r="M34" s="301">
        <f>'[3]Počet jezdců v etapě'!$AH$28</f>
        <v>5</v>
      </c>
      <c r="N34" s="301">
        <v>4</v>
      </c>
      <c r="O34" s="303">
        <f>'[11]Počet jezdců v etapě'!$AH$17</f>
        <v>13</v>
      </c>
      <c r="P34" s="303">
        <f>'[12]Počet individálních účastí'!$AH$24</f>
        <v>10</v>
      </c>
      <c r="Q34" s="303">
        <v>13</v>
      </c>
      <c r="R34" s="304">
        <v>8</v>
      </c>
      <c r="S34" s="197">
        <f t="shared" si="0"/>
        <v>58</v>
      </c>
    </row>
    <row r="35" spans="1:19" x14ac:dyDescent="0.2">
      <c r="A35" s="197" t="s">
        <v>99</v>
      </c>
      <c r="B35" s="300" t="s">
        <v>108</v>
      </c>
      <c r="C35" s="301">
        <v>0</v>
      </c>
      <c r="D35" s="301">
        <v>0</v>
      </c>
      <c r="E35" s="301">
        <v>0</v>
      </c>
      <c r="F35" s="301">
        <v>0</v>
      </c>
      <c r="G35" s="301">
        <v>0</v>
      </c>
      <c r="H35" s="301">
        <v>0</v>
      </c>
      <c r="I35" s="301">
        <v>0</v>
      </c>
      <c r="J35" s="301">
        <v>10</v>
      </c>
      <c r="K35" s="301">
        <v>7</v>
      </c>
      <c r="L35" s="301">
        <f>'[18]Počet jezdců v etapě'!$AH$18</f>
        <v>13</v>
      </c>
      <c r="M35" s="301">
        <f>'[3]Počet jezdců v etapě'!$AH$43</f>
        <v>2</v>
      </c>
      <c r="N35" s="301">
        <v>3</v>
      </c>
      <c r="O35" s="303">
        <f>'[11]Počet jezdců v etapě'!$AH$24</f>
        <v>9</v>
      </c>
      <c r="P35" s="303">
        <f>'[12]Počet individálních účastí'!$AH$27</f>
        <v>8</v>
      </c>
      <c r="Q35" s="303">
        <v>1</v>
      </c>
      <c r="R35" s="304">
        <v>3</v>
      </c>
      <c r="S35" s="197">
        <f t="shared" ref="S35:S66" si="1">SUM(C35:R35)</f>
        <v>56</v>
      </c>
    </row>
    <row r="36" spans="1:19" x14ac:dyDescent="0.2">
      <c r="A36" s="197" t="s">
        <v>100</v>
      </c>
      <c r="B36" s="300" t="s">
        <v>83</v>
      </c>
      <c r="C36" s="301">
        <v>0</v>
      </c>
      <c r="D36" s="301">
        <v>0</v>
      </c>
      <c r="E36" s="301">
        <v>5</v>
      </c>
      <c r="F36" s="301">
        <v>3</v>
      </c>
      <c r="G36" s="301">
        <v>6</v>
      </c>
      <c r="H36" s="301">
        <v>4</v>
      </c>
      <c r="I36" s="301">
        <v>8</v>
      </c>
      <c r="J36" s="301">
        <v>3</v>
      </c>
      <c r="K36" s="301">
        <v>3</v>
      </c>
      <c r="L36" s="301">
        <f>'[18]Počet jezdců v etapě'!$AH$44</f>
        <v>1</v>
      </c>
      <c r="M36" s="301">
        <f>'[3]Počet jezdců v etapě'!$AH$34</f>
        <v>3</v>
      </c>
      <c r="N36" s="301">
        <v>3</v>
      </c>
      <c r="O36" s="303">
        <v>0</v>
      </c>
      <c r="P36" s="303">
        <f>'[12]Počet individálních účastí'!$AH$28</f>
        <v>5</v>
      </c>
      <c r="Q36" s="303">
        <v>9</v>
      </c>
      <c r="R36" s="304">
        <v>0</v>
      </c>
      <c r="S36" s="197">
        <f t="shared" si="1"/>
        <v>53</v>
      </c>
    </row>
    <row r="37" spans="1:19" x14ac:dyDescent="0.2">
      <c r="A37" s="197" t="s">
        <v>102</v>
      </c>
      <c r="B37" s="305" t="s">
        <v>370</v>
      </c>
      <c r="C37" s="301">
        <v>0</v>
      </c>
      <c r="D37" s="301">
        <v>0</v>
      </c>
      <c r="E37" s="301">
        <v>0</v>
      </c>
      <c r="F37" s="301">
        <v>0</v>
      </c>
      <c r="G37" s="301">
        <v>0</v>
      </c>
      <c r="H37" s="301">
        <v>0</v>
      </c>
      <c r="I37" s="301">
        <v>0</v>
      </c>
      <c r="J37" s="302">
        <v>0</v>
      </c>
      <c r="K37" s="301">
        <v>0</v>
      </c>
      <c r="L37" s="301">
        <v>0</v>
      </c>
      <c r="M37" s="301">
        <f>'[3]Počet jezdců v etapě'!$AH$32</f>
        <v>4</v>
      </c>
      <c r="N37" s="301">
        <v>14</v>
      </c>
      <c r="O37" s="303">
        <f>'[11]Počet jezdců v etapě'!$AH$23</f>
        <v>9</v>
      </c>
      <c r="P37" s="303">
        <f>'[12]Počet individálních účastí'!$AH$22</f>
        <v>11</v>
      </c>
      <c r="Q37" s="303">
        <v>6</v>
      </c>
      <c r="R37" s="304">
        <v>5</v>
      </c>
      <c r="S37" s="197">
        <f t="shared" si="1"/>
        <v>49</v>
      </c>
    </row>
    <row r="38" spans="1:19" x14ac:dyDescent="0.2">
      <c r="A38" s="197" t="s">
        <v>104</v>
      </c>
      <c r="B38" s="300" t="s">
        <v>264</v>
      </c>
      <c r="C38" s="301">
        <v>0</v>
      </c>
      <c r="D38" s="301">
        <v>0</v>
      </c>
      <c r="E38" s="301">
        <v>0</v>
      </c>
      <c r="F38" s="301">
        <v>0</v>
      </c>
      <c r="G38" s="301">
        <v>0</v>
      </c>
      <c r="H38" s="301">
        <v>0</v>
      </c>
      <c r="I38" s="301">
        <v>0</v>
      </c>
      <c r="J38" s="302">
        <v>0</v>
      </c>
      <c r="K38" s="301">
        <v>1</v>
      </c>
      <c r="L38" s="301">
        <v>2</v>
      </c>
      <c r="M38" s="301">
        <f>'[3]Počet jezdců v etapě'!$AH$29</f>
        <v>4</v>
      </c>
      <c r="N38" s="301">
        <v>7</v>
      </c>
      <c r="O38" s="303">
        <f>'[11]Počet jezdců v etapě'!$AH$28</f>
        <v>6</v>
      </c>
      <c r="P38" s="303">
        <f>'[12]Počet individálních účastí'!$AH$25</f>
        <v>10</v>
      </c>
      <c r="Q38" s="303">
        <v>10</v>
      </c>
      <c r="R38" s="304">
        <v>9</v>
      </c>
      <c r="S38" s="197">
        <f t="shared" si="1"/>
        <v>49</v>
      </c>
    </row>
    <row r="39" spans="1:19" x14ac:dyDescent="0.2">
      <c r="A39" s="197" t="s">
        <v>106</v>
      </c>
      <c r="B39" s="300" t="s">
        <v>371</v>
      </c>
      <c r="C39" s="301">
        <v>0</v>
      </c>
      <c r="D39" s="301">
        <v>0</v>
      </c>
      <c r="E39" s="301">
        <v>0</v>
      </c>
      <c r="F39" s="301">
        <v>0</v>
      </c>
      <c r="G39" s="301">
        <v>0</v>
      </c>
      <c r="H39" s="301">
        <v>0</v>
      </c>
      <c r="I39" s="301">
        <v>0</v>
      </c>
      <c r="J39" s="301">
        <v>0</v>
      </c>
      <c r="K39" s="301">
        <v>0</v>
      </c>
      <c r="L39" s="301">
        <v>0</v>
      </c>
      <c r="M39" s="301">
        <v>0</v>
      </c>
      <c r="N39" s="301">
        <v>0</v>
      </c>
      <c r="O39" s="301">
        <v>0</v>
      </c>
      <c r="P39" s="302">
        <f>'[12]Počet individálních účastí'!$AH$26</f>
        <v>9</v>
      </c>
      <c r="Q39" s="302">
        <v>18</v>
      </c>
      <c r="R39" s="197">
        <v>17</v>
      </c>
      <c r="S39" s="197">
        <f t="shared" si="1"/>
        <v>44</v>
      </c>
    </row>
    <row r="40" spans="1:19" x14ac:dyDescent="0.2">
      <c r="A40" s="197" t="s">
        <v>107</v>
      </c>
      <c r="B40" s="300" t="s">
        <v>86</v>
      </c>
      <c r="C40" s="301">
        <v>0</v>
      </c>
      <c r="D40" s="301">
        <v>0</v>
      </c>
      <c r="E40" s="301">
        <v>0</v>
      </c>
      <c r="F40" s="301">
        <v>0</v>
      </c>
      <c r="G40" s="301">
        <v>0</v>
      </c>
      <c r="H40" s="301">
        <v>5</v>
      </c>
      <c r="I40" s="301">
        <v>7</v>
      </c>
      <c r="J40" s="301">
        <v>12</v>
      </c>
      <c r="K40" s="301">
        <v>7</v>
      </c>
      <c r="L40" s="301">
        <f>'[18]Počet jezdců v etapě'!$AH$29</f>
        <v>3</v>
      </c>
      <c r="M40" s="301">
        <v>0</v>
      </c>
      <c r="N40" s="301">
        <v>0</v>
      </c>
      <c r="O40" s="303">
        <v>0</v>
      </c>
      <c r="P40" s="303">
        <v>0</v>
      </c>
      <c r="Q40" s="303">
        <v>0</v>
      </c>
      <c r="R40" s="304">
        <v>0</v>
      </c>
      <c r="S40" s="197">
        <f t="shared" si="1"/>
        <v>34</v>
      </c>
    </row>
    <row r="41" spans="1:19" x14ac:dyDescent="0.2">
      <c r="A41" s="197" t="s">
        <v>109</v>
      </c>
      <c r="B41" s="307" t="s">
        <v>347</v>
      </c>
      <c r="C41" s="301">
        <v>0</v>
      </c>
      <c r="D41" s="301">
        <v>0</v>
      </c>
      <c r="E41" s="301">
        <v>0</v>
      </c>
      <c r="F41" s="301">
        <v>0</v>
      </c>
      <c r="G41" s="301">
        <v>0</v>
      </c>
      <c r="H41" s="301">
        <v>0</v>
      </c>
      <c r="I41" s="301">
        <v>0</v>
      </c>
      <c r="J41" s="301">
        <v>0</v>
      </c>
      <c r="K41" s="301">
        <v>0</v>
      </c>
      <c r="L41" s="301">
        <v>0</v>
      </c>
      <c r="M41" s="301">
        <v>0</v>
      </c>
      <c r="N41" s="301">
        <v>0</v>
      </c>
      <c r="O41" s="303">
        <f>'[11]Počet jezdců v etapě'!$AH$31</f>
        <v>3</v>
      </c>
      <c r="P41" s="303">
        <f>'[12]Počet individálních účastí'!$AH$21</f>
        <v>12</v>
      </c>
      <c r="Q41" s="303">
        <v>7</v>
      </c>
      <c r="R41" s="304">
        <v>11</v>
      </c>
      <c r="S41" s="197">
        <f t="shared" si="1"/>
        <v>33</v>
      </c>
    </row>
    <row r="42" spans="1:19" x14ac:dyDescent="0.2">
      <c r="A42" s="197" t="s">
        <v>111</v>
      </c>
      <c r="B42" s="300" t="s">
        <v>81</v>
      </c>
      <c r="C42" s="301">
        <v>0</v>
      </c>
      <c r="D42" s="301">
        <v>0</v>
      </c>
      <c r="E42" s="301">
        <v>0</v>
      </c>
      <c r="F42" s="301">
        <v>9</v>
      </c>
      <c r="G42" s="301">
        <v>22</v>
      </c>
      <c r="H42" s="301">
        <v>1</v>
      </c>
      <c r="I42" s="301">
        <v>0</v>
      </c>
      <c r="J42" s="301">
        <v>0</v>
      </c>
      <c r="K42" s="301">
        <v>0</v>
      </c>
      <c r="L42" s="301">
        <v>0</v>
      </c>
      <c r="M42" s="301">
        <v>0</v>
      </c>
      <c r="N42" s="301">
        <v>0</v>
      </c>
      <c r="O42" s="303">
        <v>0</v>
      </c>
      <c r="P42" s="303">
        <v>0</v>
      </c>
      <c r="Q42" s="303">
        <v>0</v>
      </c>
      <c r="R42" s="304">
        <v>0</v>
      </c>
      <c r="S42" s="197">
        <f t="shared" si="1"/>
        <v>32</v>
      </c>
    </row>
    <row r="43" spans="1:19" x14ac:dyDescent="0.2">
      <c r="A43" s="197" t="s">
        <v>113</v>
      </c>
      <c r="B43" s="306" t="s">
        <v>98</v>
      </c>
      <c r="C43" s="301">
        <v>1</v>
      </c>
      <c r="D43" s="301">
        <f>'[5]Tabulka pravidelnostii'!$AD$25</f>
        <v>1</v>
      </c>
      <c r="E43" s="301">
        <f>[6]Účast!$F$20</f>
        <v>6</v>
      </c>
      <c r="F43" s="301">
        <v>0</v>
      </c>
      <c r="G43" s="301">
        <v>5</v>
      </c>
      <c r="H43" s="301">
        <v>4</v>
      </c>
      <c r="I43" s="301">
        <v>1</v>
      </c>
      <c r="J43" s="301">
        <v>2</v>
      </c>
      <c r="K43" s="301">
        <v>0</v>
      </c>
      <c r="L43" s="301">
        <f>'[18]Počet jezdců v etapě'!$AH$31</f>
        <v>2</v>
      </c>
      <c r="M43" s="301">
        <v>0</v>
      </c>
      <c r="N43" s="301">
        <v>1</v>
      </c>
      <c r="O43" s="303">
        <f>'[11]Počet jezdců v etapě'!$AH$42</f>
        <v>1</v>
      </c>
      <c r="P43" s="303">
        <v>0</v>
      </c>
      <c r="Q43" s="303">
        <v>2</v>
      </c>
      <c r="R43" s="304">
        <v>2</v>
      </c>
      <c r="S43" s="197">
        <f t="shared" si="1"/>
        <v>28</v>
      </c>
    </row>
    <row r="44" spans="1:19" x14ac:dyDescent="0.2">
      <c r="A44" s="197" t="s">
        <v>115</v>
      </c>
      <c r="B44" s="308" t="s">
        <v>428</v>
      </c>
      <c r="C44" s="301">
        <v>0</v>
      </c>
      <c r="D44" s="301">
        <v>0</v>
      </c>
      <c r="E44" s="301">
        <v>0</v>
      </c>
      <c r="F44" s="301">
        <v>0</v>
      </c>
      <c r="G44" s="301">
        <v>0</v>
      </c>
      <c r="H44" s="301">
        <v>0</v>
      </c>
      <c r="I44" s="301">
        <v>0</v>
      </c>
      <c r="J44" s="301">
        <v>0</v>
      </c>
      <c r="K44" s="301">
        <v>0</v>
      </c>
      <c r="L44" s="301">
        <v>0</v>
      </c>
      <c r="M44" s="301">
        <v>0</v>
      </c>
      <c r="N44" s="301">
        <v>0</v>
      </c>
      <c r="O44" s="301">
        <v>0</v>
      </c>
      <c r="P44" s="301">
        <v>0</v>
      </c>
      <c r="Q44" s="301">
        <v>0</v>
      </c>
      <c r="R44" s="309">
        <v>28</v>
      </c>
      <c r="S44" s="197">
        <f t="shared" si="1"/>
        <v>28</v>
      </c>
    </row>
    <row r="45" spans="1:19" x14ac:dyDescent="0.2">
      <c r="A45" s="197" t="s">
        <v>117</v>
      </c>
      <c r="B45" s="308" t="s">
        <v>409</v>
      </c>
      <c r="C45" s="301">
        <v>0</v>
      </c>
      <c r="D45" s="301">
        <v>0</v>
      </c>
      <c r="E45" s="301">
        <v>0</v>
      </c>
      <c r="F45" s="301">
        <v>0</v>
      </c>
      <c r="G45" s="301">
        <v>0</v>
      </c>
      <c r="H45" s="301">
        <v>0</v>
      </c>
      <c r="I45" s="301">
        <v>0</v>
      </c>
      <c r="J45" s="301">
        <v>0</v>
      </c>
      <c r="K45" s="301">
        <v>0</v>
      </c>
      <c r="L45" s="301">
        <v>0</v>
      </c>
      <c r="M45" s="301">
        <v>0</v>
      </c>
      <c r="N45" s="301">
        <v>0</v>
      </c>
      <c r="O45" s="301">
        <v>0</v>
      </c>
      <c r="P45" s="301">
        <v>0</v>
      </c>
      <c r="Q45" s="301">
        <v>8</v>
      </c>
      <c r="R45" s="309">
        <v>19</v>
      </c>
      <c r="S45" s="197">
        <f t="shared" si="1"/>
        <v>27</v>
      </c>
    </row>
    <row r="46" spans="1:19" x14ac:dyDescent="0.2">
      <c r="A46" s="197" t="s">
        <v>119</v>
      </c>
      <c r="B46" s="310" t="s">
        <v>105</v>
      </c>
      <c r="C46" s="301">
        <v>0</v>
      </c>
      <c r="D46" s="301">
        <v>0</v>
      </c>
      <c r="E46" s="301">
        <v>0</v>
      </c>
      <c r="F46" s="301">
        <v>0</v>
      </c>
      <c r="G46" s="301">
        <v>0</v>
      </c>
      <c r="H46" s="301">
        <v>0</v>
      </c>
      <c r="I46" s="301">
        <v>0</v>
      </c>
      <c r="J46" s="301">
        <v>0</v>
      </c>
      <c r="K46" s="301">
        <v>18</v>
      </c>
      <c r="L46" s="301">
        <f>'[18]Počet jezdců v etapě'!$AH$23</f>
        <v>8</v>
      </c>
      <c r="M46" s="301">
        <f>0</f>
        <v>0</v>
      </c>
      <c r="N46" s="301">
        <v>0</v>
      </c>
      <c r="O46" s="303">
        <v>0</v>
      </c>
      <c r="P46" s="303">
        <v>0</v>
      </c>
      <c r="Q46" s="303">
        <v>0</v>
      </c>
      <c r="R46" s="304">
        <v>0</v>
      </c>
      <c r="S46" s="197">
        <f t="shared" si="1"/>
        <v>26</v>
      </c>
    </row>
    <row r="47" spans="1:19" x14ac:dyDescent="0.2">
      <c r="A47" s="197" t="s">
        <v>121</v>
      </c>
      <c r="B47" s="300" t="s">
        <v>298</v>
      </c>
      <c r="C47" s="301">
        <v>0</v>
      </c>
      <c r="D47" s="301">
        <v>0</v>
      </c>
      <c r="E47" s="301">
        <v>0</v>
      </c>
      <c r="F47" s="301">
        <v>0</v>
      </c>
      <c r="G47" s="301">
        <v>0</v>
      </c>
      <c r="H47" s="301">
        <v>0</v>
      </c>
      <c r="I47" s="301">
        <v>1</v>
      </c>
      <c r="J47" s="301">
        <v>9</v>
      </c>
      <c r="K47" s="301">
        <v>13</v>
      </c>
      <c r="L47" s="301">
        <f>'[18]Počet jezdců v etapě'!$AH$41</f>
        <v>1</v>
      </c>
      <c r="M47" s="301">
        <f>'[3]Počet jezdců v etapě'!$AH$38</f>
        <v>2</v>
      </c>
      <c r="N47" s="301">
        <v>0</v>
      </c>
      <c r="O47" s="303">
        <v>0</v>
      </c>
      <c r="P47" s="303">
        <v>0</v>
      </c>
      <c r="Q47" s="303">
        <v>0</v>
      </c>
      <c r="R47" s="304">
        <v>0</v>
      </c>
      <c r="S47" s="197">
        <f t="shared" si="1"/>
        <v>26</v>
      </c>
    </row>
    <row r="48" spans="1:19" x14ac:dyDescent="0.2">
      <c r="A48" s="197" t="s">
        <v>123</v>
      </c>
      <c r="B48" s="300" t="s">
        <v>95</v>
      </c>
      <c r="C48" s="301">
        <v>0</v>
      </c>
      <c r="D48" s="301">
        <v>3</v>
      </c>
      <c r="E48" s="301">
        <f>[6]Účast!$F$23</f>
        <v>5</v>
      </c>
      <c r="F48" s="301">
        <v>7</v>
      </c>
      <c r="G48" s="301">
        <v>6</v>
      </c>
      <c r="H48" s="301">
        <v>3</v>
      </c>
      <c r="I48" s="301">
        <v>0</v>
      </c>
      <c r="J48" s="301">
        <v>0</v>
      </c>
      <c r="K48" s="301">
        <v>0</v>
      </c>
      <c r="L48" s="301">
        <v>0</v>
      </c>
      <c r="M48" s="301">
        <v>0</v>
      </c>
      <c r="N48" s="301">
        <v>0</v>
      </c>
      <c r="O48" s="303">
        <v>0</v>
      </c>
      <c r="P48" s="303">
        <v>0</v>
      </c>
      <c r="Q48" s="303">
        <v>0</v>
      </c>
      <c r="R48" s="304">
        <v>0</v>
      </c>
      <c r="S48" s="197">
        <f t="shared" si="1"/>
        <v>24</v>
      </c>
    </row>
    <row r="49" spans="1:19" x14ac:dyDescent="0.2">
      <c r="A49" s="197" t="s">
        <v>125</v>
      </c>
      <c r="B49" s="300" t="s">
        <v>103</v>
      </c>
      <c r="C49" s="301">
        <v>0</v>
      </c>
      <c r="D49" s="301">
        <v>0</v>
      </c>
      <c r="E49" s="301">
        <v>0</v>
      </c>
      <c r="F49" s="301">
        <v>0</v>
      </c>
      <c r="G49" s="301">
        <v>0</v>
      </c>
      <c r="H49" s="301">
        <v>2</v>
      </c>
      <c r="I49" s="301">
        <v>2</v>
      </c>
      <c r="J49" s="301">
        <v>6</v>
      </c>
      <c r="K49" s="301">
        <v>9</v>
      </c>
      <c r="L49" s="301">
        <f>'[18]Počet jezdců v etapě'!$AH$54</f>
        <v>1</v>
      </c>
      <c r="M49" s="301">
        <f>'[3]Počet jezdců v etapě'!$AH$30</f>
        <v>4</v>
      </c>
      <c r="N49" s="301">
        <v>0</v>
      </c>
      <c r="O49" s="303">
        <v>0</v>
      </c>
      <c r="P49" s="303">
        <v>0</v>
      </c>
      <c r="Q49" s="303">
        <v>0</v>
      </c>
      <c r="R49" s="304">
        <v>0</v>
      </c>
      <c r="S49" s="197">
        <f t="shared" si="1"/>
        <v>24</v>
      </c>
    </row>
    <row r="50" spans="1:19" x14ac:dyDescent="0.2">
      <c r="A50" s="197" t="s">
        <v>127</v>
      </c>
      <c r="B50" s="305" t="str">
        <f>'[3]Počet jezdců v etapě'!$B$27</f>
        <v>Cibulka</v>
      </c>
      <c r="C50" s="301">
        <v>0</v>
      </c>
      <c r="D50" s="301">
        <v>0</v>
      </c>
      <c r="E50" s="301">
        <v>0</v>
      </c>
      <c r="F50" s="301">
        <v>0</v>
      </c>
      <c r="G50" s="301">
        <v>0</v>
      </c>
      <c r="H50" s="301">
        <v>0</v>
      </c>
      <c r="I50" s="301">
        <v>0</v>
      </c>
      <c r="J50" s="302">
        <v>0</v>
      </c>
      <c r="K50" s="301">
        <v>0</v>
      </c>
      <c r="L50" s="301">
        <v>0</v>
      </c>
      <c r="M50" s="301">
        <f>'[3]Počet jezdců v etapě'!$AH$27</f>
        <v>6</v>
      </c>
      <c r="N50" s="301">
        <v>8</v>
      </c>
      <c r="O50" s="303">
        <f>'[11]Počet jezdců v etapě'!$AH$27</f>
        <v>6</v>
      </c>
      <c r="P50" s="303">
        <v>0</v>
      </c>
      <c r="Q50" s="303">
        <v>0</v>
      </c>
      <c r="R50" s="304">
        <v>0</v>
      </c>
      <c r="S50" s="197">
        <f t="shared" si="1"/>
        <v>20</v>
      </c>
    </row>
    <row r="51" spans="1:19" x14ac:dyDescent="0.2">
      <c r="A51" s="197" t="s">
        <v>129</v>
      </c>
      <c r="B51" s="308" t="s">
        <v>408</v>
      </c>
      <c r="C51" s="301">
        <v>0</v>
      </c>
      <c r="D51" s="301">
        <v>0</v>
      </c>
      <c r="E51" s="301">
        <v>0</v>
      </c>
      <c r="F51" s="301">
        <v>0</v>
      </c>
      <c r="G51" s="301">
        <v>0</v>
      </c>
      <c r="H51" s="301">
        <v>0</v>
      </c>
      <c r="I51" s="301">
        <v>0</v>
      </c>
      <c r="J51" s="301">
        <v>0</v>
      </c>
      <c r="K51" s="301">
        <v>0</v>
      </c>
      <c r="L51" s="301">
        <v>0</v>
      </c>
      <c r="M51" s="301">
        <v>0</v>
      </c>
      <c r="N51" s="301">
        <v>0</v>
      </c>
      <c r="O51" s="301">
        <v>0</v>
      </c>
      <c r="P51" s="301">
        <v>0</v>
      </c>
      <c r="Q51" s="301">
        <v>10</v>
      </c>
      <c r="R51" s="309">
        <v>10</v>
      </c>
      <c r="S51" s="197">
        <f t="shared" si="1"/>
        <v>20</v>
      </c>
    </row>
    <row r="52" spans="1:19" x14ac:dyDescent="0.2">
      <c r="A52" s="197" t="s">
        <v>131</v>
      </c>
      <c r="B52" s="300" t="s">
        <v>299</v>
      </c>
      <c r="C52" s="301">
        <v>0</v>
      </c>
      <c r="D52" s="301">
        <v>8</v>
      </c>
      <c r="E52" s="301">
        <f>[6]Účast!$F$16</f>
        <v>9</v>
      </c>
      <c r="F52" s="301">
        <v>2</v>
      </c>
      <c r="G52" s="301">
        <v>0</v>
      </c>
      <c r="H52" s="301">
        <v>0</v>
      </c>
      <c r="I52" s="301">
        <v>0</v>
      </c>
      <c r="J52" s="301">
        <v>0</v>
      </c>
      <c r="K52" s="301">
        <v>0</v>
      </c>
      <c r="L52" s="301">
        <v>0</v>
      </c>
      <c r="M52" s="301">
        <v>0</v>
      </c>
      <c r="N52" s="301">
        <v>0</v>
      </c>
      <c r="O52" s="303">
        <v>0</v>
      </c>
      <c r="P52" s="303">
        <v>0</v>
      </c>
      <c r="Q52" s="303">
        <v>0</v>
      </c>
      <c r="R52" s="304">
        <v>0</v>
      </c>
      <c r="S52" s="197">
        <f t="shared" si="1"/>
        <v>19</v>
      </c>
    </row>
    <row r="53" spans="1:19" x14ac:dyDescent="0.2">
      <c r="A53" s="197" t="s">
        <v>133</v>
      </c>
      <c r="B53" s="300" t="s">
        <v>101</v>
      </c>
      <c r="C53" s="301">
        <v>0</v>
      </c>
      <c r="D53" s="301">
        <v>0</v>
      </c>
      <c r="E53" s="301">
        <v>0</v>
      </c>
      <c r="F53" s="301">
        <v>0</v>
      </c>
      <c r="G53" s="301">
        <v>0</v>
      </c>
      <c r="H53" s="301">
        <v>8</v>
      </c>
      <c r="I53" s="301">
        <v>4</v>
      </c>
      <c r="J53" s="301">
        <v>7</v>
      </c>
      <c r="K53" s="301">
        <v>0</v>
      </c>
      <c r="L53" s="301">
        <v>0</v>
      </c>
      <c r="M53" s="301">
        <v>0</v>
      </c>
      <c r="N53" s="301">
        <v>0</v>
      </c>
      <c r="O53" s="303">
        <v>0</v>
      </c>
      <c r="P53" s="303">
        <v>0</v>
      </c>
      <c r="Q53" s="303">
        <v>0</v>
      </c>
      <c r="R53" s="304">
        <v>0</v>
      </c>
      <c r="S53" s="197">
        <f t="shared" si="1"/>
        <v>19</v>
      </c>
    </row>
    <row r="54" spans="1:19" x14ac:dyDescent="0.2">
      <c r="A54" s="197" t="s">
        <v>135</v>
      </c>
      <c r="B54" s="300" t="s">
        <v>126</v>
      </c>
      <c r="C54" s="301">
        <v>0</v>
      </c>
      <c r="D54" s="301">
        <v>0</v>
      </c>
      <c r="E54" s="301">
        <v>0</v>
      </c>
      <c r="F54" s="301">
        <v>0</v>
      </c>
      <c r="G54" s="301">
        <v>0</v>
      </c>
      <c r="H54" s="301">
        <v>0</v>
      </c>
      <c r="I54" s="301">
        <v>0</v>
      </c>
      <c r="J54" s="301">
        <v>1</v>
      </c>
      <c r="K54" s="301">
        <v>7</v>
      </c>
      <c r="L54" s="301">
        <f>'[18]Počet jezdců v etapě'!$AH$28</f>
        <v>3</v>
      </c>
      <c r="M54" s="301">
        <f>0</f>
        <v>0</v>
      </c>
      <c r="N54" s="301">
        <v>7</v>
      </c>
      <c r="O54" s="303">
        <v>0</v>
      </c>
      <c r="P54" s="303">
        <v>0</v>
      </c>
      <c r="Q54" s="303">
        <v>0</v>
      </c>
      <c r="R54" s="304">
        <v>0</v>
      </c>
      <c r="S54" s="197">
        <f t="shared" si="1"/>
        <v>18</v>
      </c>
    </row>
    <row r="55" spans="1:19" x14ac:dyDescent="0.2">
      <c r="A55" s="197" t="s">
        <v>137</v>
      </c>
      <c r="B55" s="300" t="s">
        <v>148</v>
      </c>
      <c r="C55" s="301">
        <v>0</v>
      </c>
      <c r="D55" s="301">
        <v>0</v>
      </c>
      <c r="E55" s="301">
        <v>0</v>
      </c>
      <c r="F55" s="301">
        <v>0</v>
      </c>
      <c r="G55" s="301">
        <v>0</v>
      </c>
      <c r="H55" s="301">
        <v>0</v>
      </c>
      <c r="I55" s="301">
        <v>0</v>
      </c>
      <c r="J55" s="301">
        <v>2</v>
      </c>
      <c r="K55" s="301">
        <v>1</v>
      </c>
      <c r="L55" s="301">
        <f>'[18]Počet jezdců v etapě'!$AH$30</f>
        <v>3</v>
      </c>
      <c r="M55" s="301">
        <f>'[3]Počet jezdců v etapě'!$AH$42</f>
        <v>2</v>
      </c>
      <c r="N55" s="301">
        <v>2</v>
      </c>
      <c r="O55" s="303">
        <f>'[11]Počet jezdců v etapě'!$AH$34</f>
        <v>4</v>
      </c>
      <c r="P55" s="303">
        <f>'[12]Počet individálních účastí'!$AH$35</f>
        <v>2</v>
      </c>
      <c r="Q55" s="303">
        <v>1</v>
      </c>
      <c r="R55" s="304">
        <v>0</v>
      </c>
      <c r="S55" s="197">
        <f t="shared" si="1"/>
        <v>17</v>
      </c>
    </row>
    <row r="56" spans="1:19" x14ac:dyDescent="0.2">
      <c r="A56" s="197" t="s">
        <v>139</v>
      </c>
      <c r="B56" s="305" t="s">
        <v>316</v>
      </c>
      <c r="C56" s="301">
        <v>0</v>
      </c>
      <c r="D56" s="301">
        <v>0</v>
      </c>
      <c r="E56" s="301">
        <v>0</v>
      </c>
      <c r="F56" s="301">
        <v>0</v>
      </c>
      <c r="G56" s="301">
        <v>0</v>
      </c>
      <c r="H56" s="301">
        <v>0</v>
      </c>
      <c r="I56" s="301">
        <v>0</v>
      </c>
      <c r="J56" s="302">
        <v>0</v>
      </c>
      <c r="K56" s="301">
        <v>0</v>
      </c>
      <c r="L56" s="301">
        <v>2</v>
      </c>
      <c r="M56" s="301">
        <f>'[3]Počet jezdců v etapě'!$AH$53</f>
        <v>1</v>
      </c>
      <c r="N56" s="301">
        <v>5</v>
      </c>
      <c r="O56" s="303">
        <f>'[11]Počet jezdců v etapě'!$AH$30</f>
        <v>5</v>
      </c>
      <c r="P56" s="303">
        <v>0</v>
      </c>
      <c r="Q56" s="303">
        <v>2</v>
      </c>
      <c r="R56" s="304">
        <v>2</v>
      </c>
      <c r="S56" s="197">
        <f t="shared" si="1"/>
        <v>17</v>
      </c>
    </row>
    <row r="57" spans="1:19" x14ac:dyDescent="0.2">
      <c r="A57" s="197" t="s">
        <v>141</v>
      </c>
      <c r="B57" s="308" t="s">
        <v>418</v>
      </c>
      <c r="C57" s="301">
        <v>0</v>
      </c>
      <c r="D57" s="301">
        <v>0</v>
      </c>
      <c r="E57" s="301">
        <v>0</v>
      </c>
      <c r="F57" s="301">
        <v>0</v>
      </c>
      <c r="G57" s="301">
        <v>0</v>
      </c>
      <c r="H57" s="301">
        <v>0</v>
      </c>
      <c r="I57" s="301">
        <v>0</v>
      </c>
      <c r="J57" s="301">
        <v>0</v>
      </c>
      <c r="K57" s="301">
        <v>0</v>
      </c>
      <c r="L57" s="301">
        <v>0</v>
      </c>
      <c r="M57" s="301">
        <v>0</v>
      </c>
      <c r="N57" s="301">
        <v>0</v>
      </c>
      <c r="O57" s="301">
        <v>0</v>
      </c>
      <c r="P57" s="301">
        <v>0</v>
      </c>
      <c r="Q57" s="301">
        <v>2</v>
      </c>
      <c r="R57" s="309">
        <v>15</v>
      </c>
      <c r="S57" s="197">
        <f t="shared" si="1"/>
        <v>17</v>
      </c>
    </row>
    <row r="58" spans="1:19" x14ac:dyDescent="0.2">
      <c r="A58" s="197" t="s">
        <v>143</v>
      </c>
      <c r="B58" s="308" t="s">
        <v>407</v>
      </c>
      <c r="C58" s="301">
        <v>0</v>
      </c>
      <c r="D58" s="301">
        <v>0</v>
      </c>
      <c r="E58" s="301">
        <v>0</v>
      </c>
      <c r="F58" s="301">
        <v>0</v>
      </c>
      <c r="G58" s="301">
        <v>0</v>
      </c>
      <c r="H58" s="301">
        <v>0</v>
      </c>
      <c r="I58" s="301">
        <v>0</v>
      </c>
      <c r="J58" s="301">
        <v>0</v>
      </c>
      <c r="K58" s="301">
        <v>0</v>
      </c>
      <c r="L58" s="301">
        <v>0</v>
      </c>
      <c r="M58" s="301">
        <v>0</v>
      </c>
      <c r="N58" s="301">
        <v>0</v>
      </c>
      <c r="O58" s="301">
        <v>0</v>
      </c>
      <c r="P58" s="301">
        <v>0</v>
      </c>
      <c r="Q58" s="301">
        <v>10</v>
      </c>
      <c r="R58" s="309">
        <v>6</v>
      </c>
      <c r="S58" s="197">
        <f t="shared" si="1"/>
        <v>16</v>
      </c>
    </row>
    <row r="59" spans="1:19" x14ac:dyDescent="0.2">
      <c r="A59" s="197" t="s">
        <v>145</v>
      </c>
      <c r="B59" s="308" t="s">
        <v>410</v>
      </c>
      <c r="C59" s="301">
        <v>0</v>
      </c>
      <c r="D59" s="301">
        <v>0</v>
      </c>
      <c r="E59" s="301">
        <v>0</v>
      </c>
      <c r="F59" s="301">
        <v>0</v>
      </c>
      <c r="G59" s="301">
        <v>0</v>
      </c>
      <c r="H59" s="301">
        <v>0</v>
      </c>
      <c r="I59" s="301">
        <v>0</v>
      </c>
      <c r="J59" s="301">
        <v>0</v>
      </c>
      <c r="K59" s="301">
        <v>0</v>
      </c>
      <c r="L59" s="301">
        <v>0</v>
      </c>
      <c r="M59" s="301">
        <v>0</v>
      </c>
      <c r="N59" s="301">
        <v>0</v>
      </c>
      <c r="O59" s="301">
        <v>0</v>
      </c>
      <c r="P59" s="301">
        <v>0</v>
      </c>
      <c r="Q59" s="301">
        <v>4</v>
      </c>
      <c r="R59" s="309">
        <v>12</v>
      </c>
      <c r="S59" s="197">
        <f t="shared" si="1"/>
        <v>16</v>
      </c>
    </row>
    <row r="60" spans="1:19" x14ac:dyDescent="0.2">
      <c r="A60" s="197" t="s">
        <v>147</v>
      </c>
      <c r="B60" s="300" t="s">
        <v>110</v>
      </c>
      <c r="C60" s="301">
        <v>0</v>
      </c>
      <c r="D60" s="301">
        <v>4</v>
      </c>
      <c r="E60" s="301">
        <f>[6]Účast!$F$21</f>
        <v>6</v>
      </c>
      <c r="F60" s="301">
        <v>3</v>
      </c>
      <c r="G60" s="301">
        <v>1</v>
      </c>
      <c r="H60" s="301">
        <v>0</v>
      </c>
      <c r="I60" s="301">
        <v>0</v>
      </c>
      <c r="J60" s="301">
        <v>0</v>
      </c>
      <c r="K60" s="301">
        <v>0</v>
      </c>
      <c r="L60" s="301">
        <v>0</v>
      </c>
      <c r="M60" s="301">
        <v>0</v>
      </c>
      <c r="N60" s="301">
        <v>0</v>
      </c>
      <c r="O60" s="303">
        <v>0</v>
      </c>
      <c r="P60" s="303">
        <v>0</v>
      </c>
      <c r="Q60" s="303">
        <v>0</v>
      </c>
      <c r="R60" s="304">
        <v>0</v>
      </c>
      <c r="S60" s="197">
        <f t="shared" si="1"/>
        <v>14</v>
      </c>
    </row>
    <row r="61" spans="1:19" x14ac:dyDescent="0.2">
      <c r="A61" s="197" t="s">
        <v>149</v>
      </c>
      <c r="B61" s="300" t="s">
        <v>112</v>
      </c>
      <c r="C61" s="301">
        <v>0</v>
      </c>
      <c r="D61" s="301">
        <v>0</v>
      </c>
      <c r="E61" s="301">
        <v>12</v>
      </c>
      <c r="F61" s="301">
        <v>1</v>
      </c>
      <c r="G61" s="301">
        <v>0</v>
      </c>
      <c r="H61" s="301">
        <v>0</v>
      </c>
      <c r="I61" s="301">
        <v>0</v>
      </c>
      <c r="J61" s="301">
        <v>0</v>
      </c>
      <c r="K61" s="301">
        <v>0</v>
      </c>
      <c r="L61" s="301">
        <v>0</v>
      </c>
      <c r="M61" s="301">
        <v>0</v>
      </c>
      <c r="N61" s="301">
        <v>0</v>
      </c>
      <c r="O61" s="303">
        <v>0</v>
      </c>
      <c r="P61" s="303">
        <v>0</v>
      </c>
      <c r="Q61" s="303">
        <v>0</v>
      </c>
      <c r="R61" s="304">
        <v>0</v>
      </c>
      <c r="S61" s="197">
        <f t="shared" si="1"/>
        <v>13</v>
      </c>
    </row>
    <row r="62" spans="1:19" x14ac:dyDescent="0.2">
      <c r="A62" s="197" t="s">
        <v>150</v>
      </c>
      <c r="B62" s="300" t="s">
        <v>114</v>
      </c>
      <c r="C62" s="301">
        <v>0</v>
      </c>
      <c r="D62" s="301">
        <v>0</v>
      </c>
      <c r="E62" s="301">
        <v>9</v>
      </c>
      <c r="F62" s="301">
        <v>4</v>
      </c>
      <c r="G62" s="301">
        <v>0</v>
      </c>
      <c r="H62" s="301">
        <v>0</v>
      </c>
      <c r="I62" s="301">
        <v>0</v>
      </c>
      <c r="J62" s="301">
        <v>0</v>
      </c>
      <c r="K62" s="301">
        <v>0</v>
      </c>
      <c r="L62" s="301">
        <v>0</v>
      </c>
      <c r="M62" s="301">
        <v>0</v>
      </c>
      <c r="N62" s="301">
        <v>0</v>
      </c>
      <c r="O62" s="303">
        <v>0</v>
      </c>
      <c r="P62" s="303">
        <v>0</v>
      </c>
      <c r="Q62" s="303">
        <v>0</v>
      </c>
      <c r="R62" s="304">
        <v>0</v>
      </c>
      <c r="S62" s="197">
        <f t="shared" si="1"/>
        <v>13</v>
      </c>
    </row>
    <row r="63" spans="1:19" x14ac:dyDescent="0.2">
      <c r="A63" s="197" t="s">
        <v>152</v>
      </c>
      <c r="B63" s="300" t="s">
        <v>116</v>
      </c>
      <c r="C63" s="301">
        <v>0</v>
      </c>
      <c r="D63" s="301">
        <v>0</v>
      </c>
      <c r="E63" s="301">
        <v>8</v>
      </c>
      <c r="F63" s="301">
        <v>5</v>
      </c>
      <c r="G63" s="301">
        <v>0</v>
      </c>
      <c r="H63" s="301">
        <v>0</v>
      </c>
      <c r="I63" s="301">
        <v>0</v>
      </c>
      <c r="J63" s="301">
        <v>0</v>
      </c>
      <c r="K63" s="301">
        <v>0</v>
      </c>
      <c r="L63" s="301">
        <v>0</v>
      </c>
      <c r="M63" s="301">
        <v>0</v>
      </c>
      <c r="N63" s="301">
        <v>0</v>
      </c>
      <c r="O63" s="303">
        <v>0</v>
      </c>
      <c r="P63" s="303">
        <v>0</v>
      </c>
      <c r="Q63" s="303">
        <v>0</v>
      </c>
      <c r="R63" s="304">
        <v>0</v>
      </c>
      <c r="S63" s="197">
        <f t="shared" si="1"/>
        <v>13</v>
      </c>
    </row>
    <row r="64" spans="1:19" x14ac:dyDescent="0.2">
      <c r="A64" s="197" t="s">
        <v>153</v>
      </c>
      <c r="B64" s="300" t="s">
        <v>122</v>
      </c>
      <c r="C64" s="301">
        <v>0</v>
      </c>
      <c r="D64" s="301">
        <v>0</v>
      </c>
      <c r="E64" s="301">
        <v>0</v>
      </c>
      <c r="F64" s="301">
        <v>0</v>
      </c>
      <c r="G64" s="301">
        <v>0</v>
      </c>
      <c r="H64" s="301">
        <v>0</v>
      </c>
      <c r="I64" s="301">
        <v>0</v>
      </c>
      <c r="J64" s="302">
        <v>5</v>
      </c>
      <c r="K64" s="301">
        <v>6</v>
      </c>
      <c r="L64" s="301">
        <f>'[18]Počet jezdců v etapě'!$AH$48</f>
        <v>1</v>
      </c>
      <c r="M64" s="301">
        <f>0</f>
        <v>0</v>
      </c>
      <c r="N64" s="301">
        <v>0</v>
      </c>
      <c r="O64" s="303">
        <f>'[11]Počet jezdců v etapě'!$AH$41</f>
        <v>1</v>
      </c>
      <c r="P64" s="303">
        <v>0</v>
      </c>
      <c r="Q64" s="303">
        <v>0</v>
      </c>
      <c r="R64" s="304">
        <v>0</v>
      </c>
      <c r="S64" s="197">
        <f t="shared" si="1"/>
        <v>13</v>
      </c>
    </row>
    <row r="65" spans="1:19" x14ac:dyDescent="0.2">
      <c r="A65" s="197" t="s">
        <v>155</v>
      </c>
      <c r="B65" s="300" t="s">
        <v>118</v>
      </c>
      <c r="C65" s="301">
        <v>0</v>
      </c>
      <c r="D65" s="301">
        <v>0</v>
      </c>
      <c r="E65" s="301">
        <v>0</v>
      </c>
      <c r="F65" s="301">
        <v>1</v>
      </c>
      <c r="G65" s="301">
        <v>1</v>
      </c>
      <c r="H65" s="301">
        <v>3</v>
      </c>
      <c r="I65" s="301">
        <v>2</v>
      </c>
      <c r="J65" s="301">
        <v>4</v>
      </c>
      <c r="K65" s="301">
        <v>0</v>
      </c>
      <c r="L65" s="301">
        <v>0</v>
      </c>
      <c r="M65" s="301">
        <v>0</v>
      </c>
      <c r="N65" s="301">
        <v>0</v>
      </c>
      <c r="O65" s="303">
        <v>0</v>
      </c>
      <c r="P65" s="303">
        <v>0</v>
      </c>
      <c r="Q65" s="303">
        <v>0</v>
      </c>
      <c r="R65" s="304">
        <v>1</v>
      </c>
      <c r="S65" s="197">
        <f t="shared" si="1"/>
        <v>12</v>
      </c>
    </row>
    <row r="66" spans="1:19" x14ac:dyDescent="0.2">
      <c r="A66" s="197" t="s">
        <v>157</v>
      </c>
      <c r="B66" s="300" t="s">
        <v>128</v>
      </c>
      <c r="C66" s="301">
        <v>0</v>
      </c>
      <c r="D66" s="301">
        <v>0</v>
      </c>
      <c r="E66" s="301">
        <v>0</v>
      </c>
      <c r="F66" s="301">
        <v>0</v>
      </c>
      <c r="G66" s="301">
        <v>0</v>
      </c>
      <c r="H66" s="301">
        <v>3</v>
      </c>
      <c r="I66" s="301">
        <v>3</v>
      </c>
      <c r="J66" s="301">
        <v>1</v>
      </c>
      <c r="K66" s="301">
        <v>0</v>
      </c>
      <c r="L66" s="301">
        <f>'[18]Počet jezdců v etapě'!$AH$53</f>
        <v>1</v>
      </c>
      <c r="M66" s="301">
        <v>0</v>
      </c>
      <c r="N66" s="301">
        <v>0</v>
      </c>
      <c r="O66" s="303">
        <f>'[11]Počet jezdců v etapě'!$AH$32</f>
        <v>3</v>
      </c>
      <c r="P66" s="303">
        <v>0</v>
      </c>
      <c r="Q66" s="303">
        <v>0</v>
      </c>
      <c r="R66" s="304">
        <v>0</v>
      </c>
      <c r="S66" s="197">
        <f t="shared" si="1"/>
        <v>11</v>
      </c>
    </row>
    <row r="67" spans="1:19" x14ac:dyDescent="0.2">
      <c r="A67" s="197" t="s">
        <v>159</v>
      </c>
      <c r="B67" s="300" t="s">
        <v>140</v>
      </c>
      <c r="C67" s="301">
        <v>0</v>
      </c>
      <c r="D67" s="301">
        <v>0</v>
      </c>
      <c r="E67" s="301">
        <v>1</v>
      </c>
      <c r="F67" s="301">
        <v>0</v>
      </c>
      <c r="G67" s="301">
        <v>0</v>
      </c>
      <c r="H67" s="301">
        <v>0</v>
      </c>
      <c r="I67" s="301">
        <v>0</v>
      </c>
      <c r="J67" s="301">
        <v>1</v>
      </c>
      <c r="K67" s="301">
        <v>2</v>
      </c>
      <c r="L67" s="301">
        <f>'[18]Počet jezdců v etapě'!$AH$43</f>
        <v>1</v>
      </c>
      <c r="M67" s="301">
        <f>'[3]Počet jezdců v etapě'!$AH$51</f>
        <v>1</v>
      </c>
      <c r="N67" s="301">
        <v>0</v>
      </c>
      <c r="O67" s="303">
        <v>0</v>
      </c>
      <c r="P67" s="303">
        <f>'[12]Počet individálních účastí'!$AH$32</f>
        <v>3</v>
      </c>
      <c r="Q67" s="303">
        <v>1</v>
      </c>
      <c r="R67" s="304">
        <v>1</v>
      </c>
      <c r="S67" s="197">
        <f t="shared" ref="S67:S98" si="2">SUM(C67:R67)</f>
        <v>11</v>
      </c>
    </row>
    <row r="68" spans="1:19" x14ac:dyDescent="0.2">
      <c r="A68" s="197" t="s">
        <v>160</v>
      </c>
      <c r="B68" s="311" t="s">
        <v>429</v>
      </c>
      <c r="C68" s="309">
        <v>0</v>
      </c>
      <c r="D68" s="309">
        <v>0</v>
      </c>
      <c r="E68" s="309">
        <v>0</v>
      </c>
      <c r="F68" s="309">
        <v>0</v>
      </c>
      <c r="G68" s="312">
        <v>0</v>
      </c>
      <c r="H68" s="309">
        <v>0</v>
      </c>
      <c r="I68" s="301">
        <v>0</v>
      </c>
      <c r="J68" s="301">
        <v>0</v>
      </c>
      <c r="K68" s="301">
        <v>0</v>
      </c>
      <c r="L68" s="301">
        <v>0</v>
      </c>
      <c r="M68" s="301">
        <v>0</v>
      </c>
      <c r="N68" s="301">
        <v>0</v>
      </c>
      <c r="O68" s="301">
        <v>0</v>
      </c>
      <c r="P68" s="301">
        <v>0</v>
      </c>
      <c r="Q68" s="301">
        <v>0</v>
      </c>
      <c r="R68" s="309">
        <v>11</v>
      </c>
      <c r="S68" s="197">
        <f t="shared" si="2"/>
        <v>11</v>
      </c>
    </row>
    <row r="69" spans="1:19" x14ac:dyDescent="0.2">
      <c r="A69" s="197" t="s">
        <v>162</v>
      </c>
      <c r="B69" s="300" t="s">
        <v>124</v>
      </c>
      <c r="C69" s="301">
        <v>0</v>
      </c>
      <c r="D69" s="301">
        <v>0</v>
      </c>
      <c r="E69" s="301">
        <v>0</v>
      </c>
      <c r="F69" s="301">
        <v>5</v>
      </c>
      <c r="G69" s="301">
        <v>5</v>
      </c>
      <c r="H69" s="301">
        <v>0</v>
      </c>
      <c r="I69" s="301">
        <v>0</v>
      </c>
      <c r="J69" s="301">
        <v>0</v>
      </c>
      <c r="K69" s="301">
        <v>0</v>
      </c>
      <c r="L69" s="301">
        <v>0</v>
      </c>
      <c r="M69" s="301">
        <v>0</v>
      </c>
      <c r="N69" s="301">
        <v>0</v>
      </c>
      <c r="O69" s="303">
        <v>0</v>
      </c>
      <c r="P69" s="303">
        <v>0</v>
      </c>
      <c r="Q69" s="303">
        <v>0</v>
      </c>
      <c r="R69" s="304">
        <v>0</v>
      </c>
      <c r="S69" s="197">
        <f t="shared" si="2"/>
        <v>10</v>
      </c>
    </row>
    <row r="70" spans="1:19" x14ac:dyDescent="0.2">
      <c r="A70" s="277" t="s">
        <v>164</v>
      </c>
      <c r="B70" s="278" t="s">
        <v>330</v>
      </c>
      <c r="C70" s="279">
        <v>0</v>
      </c>
      <c r="D70" s="279">
        <v>0</v>
      </c>
      <c r="E70" s="279">
        <v>0</v>
      </c>
      <c r="F70" s="279">
        <v>0</v>
      </c>
      <c r="G70" s="279">
        <v>0</v>
      </c>
      <c r="H70" s="279">
        <v>0</v>
      </c>
      <c r="I70" s="279">
        <v>0</v>
      </c>
      <c r="J70" s="280">
        <v>0</v>
      </c>
      <c r="K70" s="279">
        <v>0</v>
      </c>
      <c r="L70" s="279">
        <v>0</v>
      </c>
      <c r="M70" s="279">
        <v>7</v>
      </c>
      <c r="N70" s="280">
        <v>2</v>
      </c>
      <c r="O70" s="281">
        <v>0</v>
      </c>
      <c r="P70" s="281">
        <v>0</v>
      </c>
      <c r="Q70" s="281">
        <v>0</v>
      </c>
      <c r="R70" s="282">
        <v>0</v>
      </c>
      <c r="S70" s="277">
        <f t="shared" si="2"/>
        <v>9</v>
      </c>
    </row>
    <row r="71" spans="1:19" x14ac:dyDescent="0.2">
      <c r="A71" s="277" t="s">
        <v>166</v>
      </c>
      <c r="B71" s="283" t="str">
        <f>'[3]Počet jezdců v etapě'!$B$26</f>
        <v>Petr Neubauer</v>
      </c>
      <c r="C71" s="279">
        <v>0</v>
      </c>
      <c r="D71" s="279">
        <v>0</v>
      </c>
      <c r="E71" s="279">
        <v>0</v>
      </c>
      <c r="F71" s="279">
        <v>0</v>
      </c>
      <c r="G71" s="279">
        <v>0</v>
      </c>
      <c r="H71" s="279">
        <v>0</v>
      </c>
      <c r="I71" s="279">
        <v>0</v>
      </c>
      <c r="J71" s="280">
        <v>0</v>
      </c>
      <c r="K71" s="279">
        <v>0</v>
      </c>
      <c r="L71" s="279">
        <v>0</v>
      </c>
      <c r="M71" s="279">
        <f>'[3]Počet jezdců v etapě'!$AH$26</f>
        <v>7</v>
      </c>
      <c r="N71" s="279">
        <v>1</v>
      </c>
      <c r="O71" s="281">
        <v>0</v>
      </c>
      <c r="P71" s="281">
        <v>0</v>
      </c>
      <c r="Q71" s="281">
        <v>0</v>
      </c>
      <c r="R71" s="282">
        <v>0</v>
      </c>
      <c r="S71" s="277">
        <f t="shared" si="2"/>
        <v>8</v>
      </c>
    </row>
    <row r="72" spans="1:19" x14ac:dyDescent="0.2">
      <c r="A72" s="277" t="s">
        <v>168</v>
      </c>
      <c r="B72" s="284" t="s">
        <v>146</v>
      </c>
      <c r="C72" s="279">
        <v>0</v>
      </c>
      <c r="D72" s="279">
        <v>0</v>
      </c>
      <c r="E72" s="279">
        <v>0</v>
      </c>
      <c r="F72" s="279">
        <v>0</v>
      </c>
      <c r="G72" s="279">
        <v>0</v>
      </c>
      <c r="H72" s="279">
        <v>0</v>
      </c>
      <c r="I72" s="279">
        <v>1</v>
      </c>
      <c r="J72" s="279">
        <v>2</v>
      </c>
      <c r="K72" s="279">
        <v>0</v>
      </c>
      <c r="L72" s="279">
        <v>0</v>
      </c>
      <c r="M72" s="279">
        <f>'[3]Počet jezdců v etapě'!$AH$56</f>
        <v>1</v>
      </c>
      <c r="N72" s="279">
        <v>3</v>
      </c>
      <c r="O72" s="281">
        <f>'[11]Počet jezdců v etapě'!$AH$51</f>
        <v>1</v>
      </c>
      <c r="P72" s="281">
        <v>0</v>
      </c>
      <c r="Q72" s="281">
        <v>0</v>
      </c>
      <c r="R72" s="282">
        <v>0</v>
      </c>
      <c r="S72" s="277">
        <f t="shared" si="2"/>
        <v>8</v>
      </c>
    </row>
    <row r="73" spans="1:19" x14ac:dyDescent="0.2">
      <c r="A73" s="277" t="s">
        <v>170</v>
      </c>
      <c r="B73" s="278" t="str">
        <f>'[3]Počet jezdců v etapě'!$B$35</f>
        <v>Sláva</v>
      </c>
      <c r="C73" s="279">
        <v>0</v>
      </c>
      <c r="D73" s="279">
        <v>0</v>
      </c>
      <c r="E73" s="279">
        <v>0</v>
      </c>
      <c r="F73" s="279">
        <v>0</v>
      </c>
      <c r="G73" s="279">
        <v>0</v>
      </c>
      <c r="H73" s="279">
        <v>0</v>
      </c>
      <c r="I73" s="279">
        <v>0</v>
      </c>
      <c r="J73" s="280">
        <v>0</v>
      </c>
      <c r="K73" s="279">
        <v>0</v>
      </c>
      <c r="L73" s="279">
        <v>0</v>
      </c>
      <c r="M73" s="279">
        <f>'[3]Počet jezdců v etapě'!$AH$35</f>
        <v>3</v>
      </c>
      <c r="N73" s="279">
        <v>4</v>
      </c>
      <c r="O73" s="281">
        <v>0</v>
      </c>
      <c r="P73" s="281">
        <v>0</v>
      </c>
      <c r="Q73" s="281">
        <v>1</v>
      </c>
      <c r="R73" s="282">
        <v>0</v>
      </c>
      <c r="S73" s="277">
        <f t="shared" si="2"/>
        <v>8</v>
      </c>
    </row>
    <row r="74" spans="1:19" x14ac:dyDescent="0.2">
      <c r="A74" s="277" t="s">
        <v>172</v>
      </c>
      <c r="B74" s="284" t="s">
        <v>130</v>
      </c>
      <c r="C74" s="279">
        <v>0</v>
      </c>
      <c r="D74" s="279">
        <v>0</v>
      </c>
      <c r="E74" s="279">
        <v>0</v>
      </c>
      <c r="F74" s="279">
        <v>0</v>
      </c>
      <c r="G74" s="279">
        <v>0</v>
      </c>
      <c r="H74" s="279">
        <v>0</v>
      </c>
      <c r="I74" s="279">
        <v>2</v>
      </c>
      <c r="J74" s="279">
        <v>0</v>
      </c>
      <c r="K74" s="279">
        <v>5</v>
      </c>
      <c r="L74" s="279">
        <v>0</v>
      </c>
      <c r="M74" s="279">
        <v>0</v>
      </c>
      <c r="N74" s="279">
        <v>0</v>
      </c>
      <c r="O74" s="281">
        <v>0</v>
      </c>
      <c r="P74" s="281">
        <v>0</v>
      </c>
      <c r="Q74" s="281">
        <v>0</v>
      </c>
      <c r="R74" s="282">
        <v>0</v>
      </c>
      <c r="S74" s="277">
        <f t="shared" si="2"/>
        <v>7</v>
      </c>
    </row>
    <row r="75" spans="1:19" x14ac:dyDescent="0.2">
      <c r="A75" s="277" t="s">
        <v>174</v>
      </c>
      <c r="B75" s="284" t="s">
        <v>132</v>
      </c>
      <c r="C75" s="279">
        <v>0</v>
      </c>
      <c r="D75" s="279">
        <v>0</v>
      </c>
      <c r="E75" s="279">
        <v>0</v>
      </c>
      <c r="F75" s="279">
        <v>0</v>
      </c>
      <c r="G75" s="279">
        <v>0</v>
      </c>
      <c r="H75" s="279">
        <v>0</v>
      </c>
      <c r="I75" s="279">
        <v>0</v>
      </c>
      <c r="J75" s="280">
        <v>1</v>
      </c>
      <c r="K75" s="279">
        <v>6</v>
      </c>
      <c r="L75" s="279">
        <v>0</v>
      </c>
      <c r="M75" s="279">
        <v>0</v>
      </c>
      <c r="N75" s="279">
        <v>0</v>
      </c>
      <c r="O75" s="281">
        <v>0</v>
      </c>
      <c r="P75" s="281">
        <v>0</v>
      </c>
      <c r="Q75" s="281">
        <v>0</v>
      </c>
      <c r="R75" s="282">
        <v>0</v>
      </c>
      <c r="S75" s="277">
        <f t="shared" si="2"/>
        <v>7</v>
      </c>
    </row>
    <row r="76" spans="1:19" x14ac:dyDescent="0.2">
      <c r="A76" s="277" t="s">
        <v>176</v>
      </c>
      <c r="B76" s="284" t="s">
        <v>134</v>
      </c>
      <c r="C76" s="279">
        <v>0</v>
      </c>
      <c r="D76" s="279">
        <v>0</v>
      </c>
      <c r="E76" s="279">
        <v>0</v>
      </c>
      <c r="F76" s="279">
        <v>0</v>
      </c>
      <c r="G76" s="279">
        <v>0</v>
      </c>
      <c r="H76" s="279">
        <v>0</v>
      </c>
      <c r="I76" s="279">
        <v>0</v>
      </c>
      <c r="J76" s="279">
        <v>4</v>
      </c>
      <c r="K76" s="279">
        <v>2</v>
      </c>
      <c r="L76" s="279">
        <f>'[18]Počet jezdců v etapě'!$AH$42</f>
        <v>1</v>
      </c>
      <c r="M76" s="279">
        <f>0</f>
        <v>0</v>
      </c>
      <c r="N76" s="279">
        <v>0</v>
      </c>
      <c r="O76" s="281">
        <v>0</v>
      </c>
      <c r="P76" s="281">
        <v>0</v>
      </c>
      <c r="Q76" s="281">
        <v>0</v>
      </c>
      <c r="R76" s="282">
        <v>0</v>
      </c>
      <c r="S76" s="277">
        <f t="shared" si="2"/>
        <v>7</v>
      </c>
    </row>
    <row r="77" spans="1:19" x14ac:dyDescent="0.2">
      <c r="A77" s="277" t="s">
        <v>178</v>
      </c>
      <c r="B77" s="284" t="s">
        <v>136</v>
      </c>
      <c r="C77" s="279">
        <v>0</v>
      </c>
      <c r="D77" s="279">
        <v>0</v>
      </c>
      <c r="E77" s="279">
        <v>0</v>
      </c>
      <c r="F77" s="279">
        <v>1</v>
      </c>
      <c r="G77" s="279">
        <v>0</v>
      </c>
      <c r="H77" s="279">
        <v>0</v>
      </c>
      <c r="I77" s="279">
        <v>0</v>
      </c>
      <c r="J77" s="279">
        <v>4</v>
      </c>
      <c r="K77" s="279">
        <v>1</v>
      </c>
      <c r="L77" s="279">
        <v>0</v>
      </c>
      <c r="M77" s="279">
        <f>0</f>
        <v>0</v>
      </c>
      <c r="N77" s="279">
        <v>0</v>
      </c>
      <c r="O77" s="281">
        <v>0</v>
      </c>
      <c r="P77" s="281">
        <v>0</v>
      </c>
      <c r="Q77" s="281">
        <v>0</v>
      </c>
      <c r="R77" s="282">
        <v>0</v>
      </c>
      <c r="S77" s="277">
        <f t="shared" si="2"/>
        <v>6</v>
      </c>
    </row>
    <row r="78" spans="1:19" x14ac:dyDescent="0.2">
      <c r="A78" s="277" t="s">
        <v>180</v>
      </c>
      <c r="B78" s="283" t="s">
        <v>411</v>
      </c>
      <c r="C78" s="279">
        <v>0</v>
      </c>
      <c r="D78" s="279">
        <v>0</v>
      </c>
      <c r="E78" s="279">
        <v>0</v>
      </c>
      <c r="F78" s="279">
        <v>0</v>
      </c>
      <c r="G78" s="279">
        <v>0</v>
      </c>
      <c r="H78" s="279">
        <v>0</v>
      </c>
      <c r="I78" s="279">
        <v>0</v>
      </c>
      <c r="J78" s="279">
        <v>0</v>
      </c>
      <c r="K78" s="279">
        <v>0</v>
      </c>
      <c r="L78" s="279">
        <v>0</v>
      </c>
      <c r="M78" s="279">
        <v>0</v>
      </c>
      <c r="N78" s="279">
        <v>0</v>
      </c>
      <c r="O78" s="279">
        <v>0</v>
      </c>
      <c r="P78" s="279">
        <v>0</v>
      </c>
      <c r="Q78" s="279">
        <v>3</v>
      </c>
      <c r="R78" s="285">
        <v>3</v>
      </c>
      <c r="S78" s="277">
        <f t="shared" si="2"/>
        <v>6</v>
      </c>
    </row>
    <row r="79" spans="1:19" x14ac:dyDescent="0.2">
      <c r="A79" s="277" t="s">
        <v>182</v>
      </c>
      <c r="B79" s="284" t="s">
        <v>338</v>
      </c>
      <c r="C79" s="279">
        <v>0</v>
      </c>
      <c r="D79" s="279">
        <v>0</v>
      </c>
      <c r="E79" s="279">
        <v>0</v>
      </c>
      <c r="F79" s="279">
        <v>0</v>
      </c>
      <c r="G79" s="279">
        <v>0</v>
      </c>
      <c r="H79" s="279">
        <v>1</v>
      </c>
      <c r="I79" s="279">
        <v>0</v>
      </c>
      <c r="J79" s="279">
        <v>0</v>
      </c>
      <c r="K79" s="279">
        <v>0</v>
      </c>
      <c r="L79" s="279">
        <v>0</v>
      </c>
      <c r="M79" s="279">
        <f>'[3]Počet jezdců v etapě'!$AH$37</f>
        <v>3</v>
      </c>
      <c r="N79" s="279">
        <v>0</v>
      </c>
      <c r="O79" s="281">
        <v>0</v>
      </c>
      <c r="P79" s="281">
        <f>'[12]Počet individálních účastí'!$AH$43</f>
        <v>1</v>
      </c>
      <c r="Q79" s="281">
        <v>0</v>
      </c>
      <c r="R79" s="282">
        <v>0</v>
      </c>
      <c r="S79" s="277">
        <f t="shared" si="2"/>
        <v>5</v>
      </c>
    </row>
    <row r="80" spans="1:19" x14ac:dyDescent="0.2">
      <c r="A80" s="277" t="s">
        <v>184</v>
      </c>
      <c r="B80" s="284" t="s">
        <v>138</v>
      </c>
      <c r="C80" s="279">
        <v>0</v>
      </c>
      <c r="D80" s="279">
        <v>2</v>
      </c>
      <c r="E80" s="279">
        <f>[6]Účast!$F$26</f>
        <v>1</v>
      </c>
      <c r="F80" s="279">
        <v>0</v>
      </c>
      <c r="G80" s="279">
        <v>1</v>
      </c>
      <c r="H80" s="279">
        <v>0</v>
      </c>
      <c r="I80" s="279">
        <v>0</v>
      </c>
      <c r="J80" s="279">
        <v>0</v>
      </c>
      <c r="K80" s="279">
        <v>0</v>
      </c>
      <c r="L80" s="279">
        <v>0</v>
      </c>
      <c r="M80" s="279">
        <v>0</v>
      </c>
      <c r="N80" s="279">
        <v>0</v>
      </c>
      <c r="O80" s="281">
        <v>0</v>
      </c>
      <c r="P80" s="281">
        <v>0</v>
      </c>
      <c r="Q80" s="281">
        <v>0</v>
      </c>
      <c r="R80" s="282">
        <v>0</v>
      </c>
      <c r="S80" s="277">
        <f t="shared" si="2"/>
        <v>4</v>
      </c>
    </row>
    <row r="81" spans="1:19" x14ac:dyDescent="0.2">
      <c r="A81" s="277" t="s">
        <v>186</v>
      </c>
      <c r="B81" s="284" t="s">
        <v>367</v>
      </c>
      <c r="C81" s="279">
        <v>0</v>
      </c>
      <c r="D81" s="279">
        <v>0</v>
      </c>
      <c r="E81" s="279">
        <v>0</v>
      </c>
      <c r="F81" s="279">
        <v>0</v>
      </c>
      <c r="G81" s="279">
        <v>0</v>
      </c>
      <c r="H81" s="279">
        <v>0</v>
      </c>
      <c r="I81" s="279">
        <v>0</v>
      </c>
      <c r="J81" s="280">
        <v>1</v>
      </c>
      <c r="K81" s="279">
        <v>2</v>
      </c>
      <c r="L81" s="279">
        <v>1</v>
      </c>
      <c r="M81" s="279">
        <f>0</f>
        <v>0</v>
      </c>
      <c r="N81" s="279">
        <v>0</v>
      </c>
      <c r="O81" s="281">
        <v>0</v>
      </c>
      <c r="P81" s="281">
        <v>0</v>
      </c>
      <c r="Q81" s="281">
        <v>0</v>
      </c>
      <c r="R81" s="282">
        <v>0</v>
      </c>
      <c r="S81" s="277">
        <f t="shared" si="2"/>
        <v>4</v>
      </c>
    </row>
    <row r="82" spans="1:19" x14ac:dyDescent="0.2">
      <c r="A82" s="277" t="s">
        <v>188</v>
      </c>
      <c r="B82" s="278" t="str">
        <f>'[3]Počet jezdců v etapě'!$B$47</f>
        <v>Píša</v>
      </c>
      <c r="C82" s="279">
        <v>0</v>
      </c>
      <c r="D82" s="279">
        <v>0</v>
      </c>
      <c r="E82" s="279">
        <v>0</v>
      </c>
      <c r="F82" s="279">
        <v>0</v>
      </c>
      <c r="G82" s="279">
        <v>0</v>
      </c>
      <c r="H82" s="279">
        <v>0</v>
      </c>
      <c r="I82" s="279">
        <v>0</v>
      </c>
      <c r="J82" s="280">
        <v>0</v>
      </c>
      <c r="K82" s="279">
        <v>0</v>
      </c>
      <c r="L82" s="279">
        <v>0</v>
      </c>
      <c r="M82" s="279">
        <f>'[3]Počet jezdců v etapě'!$AH$47</f>
        <v>1</v>
      </c>
      <c r="N82" s="279">
        <v>0</v>
      </c>
      <c r="O82" s="281">
        <v>0</v>
      </c>
      <c r="P82" s="281">
        <v>0</v>
      </c>
      <c r="Q82" s="281">
        <v>1</v>
      </c>
      <c r="R82" s="282">
        <v>2</v>
      </c>
      <c r="S82" s="277">
        <f t="shared" si="2"/>
        <v>4</v>
      </c>
    </row>
    <row r="83" spans="1:19" x14ac:dyDescent="0.2">
      <c r="A83" s="277" t="s">
        <v>190</v>
      </c>
      <c r="B83" s="284" t="s">
        <v>142</v>
      </c>
      <c r="C83" s="279">
        <v>0</v>
      </c>
      <c r="D83" s="279">
        <v>0</v>
      </c>
      <c r="E83" s="279">
        <v>3</v>
      </c>
      <c r="F83" s="279">
        <v>0</v>
      </c>
      <c r="G83" s="279">
        <v>0</v>
      </c>
      <c r="H83" s="279">
        <v>0</v>
      </c>
      <c r="I83" s="279">
        <v>0</v>
      </c>
      <c r="J83" s="279">
        <v>0</v>
      </c>
      <c r="K83" s="279">
        <v>0</v>
      </c>
      <c r="L83" s="279">
        <v>0</v>
      </c>
      <c r="M83" s="279">
        <f>0</f>
        <v>0</v>
      </c>
      <c r="N83" s="279">
        <v>0</v>
      </c>
      <c r="O83" s="281">
        <v>0</v>
      </c>
      <c r="P83" s="281">
        <v>0</v>
      </c>
      <c r="Q83" s="281">
        <v>0</v>
      </c>
      <c r="R83" s="282">
        <v>0</v>
      </c>
      <c r="S83" s="277">
        <f t="shared" si="2"/>
        <v>3</v>
      </c>
    </row>
    <row r="84" spans="1:19" x14ac:dyDescent="0.2">
      <c r="A84" s="277" t="s">
        <v>192</v>
      </c>
      <c r="B84" s="284" t="s">
        <v>144</v>
      </c>
      <c r="C84" s="279">
        <v>0</v>
      </c>
      <c r="D84" s="279">
        <v>0</v>
      </c>
      <c r="E84" s="279">
        <v>0</v>
      </c>
      <c r="F84" s="279">
        <v>0</v>
      </c>
      <c r="G84" s="279">
        <v>0</v>
      </c>
      <c r="H84" s="279">
        <v>3</v>
      </c>
      <c r="I84" s="279">
        <v>0</v>
      </c>
      <c r="J84" s="279">
        <v>0</v>
      </c>
      <c r="K84" s="279">
        <v>0</v>
      </c>
      <c r="L84" s="279">
        <v>0</v>
      </c>
      <c r="M84" s="279">
        <v>0</v>
      </c>
      <c r="N84" s="279">
        <v>0</v>
      </c>
      <c r="O84" s="281">
        <v>0</v>
      </c>
      <c r="P84" s="281">
        <v>0</v>
      </c>
      <c r="Q84" s="281">
        <v>0</v>
      </c>
      <c r="R84" s="282">
        <v>0</v>
      </c>
      <c r="S84" s="277">
        <f t="shared" si="2"/>
        <v>3</v>
      </c>
    </row>
    <row r="85" spans="1:19" x14ac:dyDescent="0.2">
      <c r="A85" s="277" t="s">
        <v>194</v>
      </c>
      <c r="B85" s="284" t="s">
        <v>151</v>
      </c>
      <c r="C85" s="279">
        <v>0</v>
      </c>
      <c r="D85" s="279">
        <v>0</v>
      </c>
      <c r="E85" s="279">
        <v>0</v>
      </c>
      <c r="F85" s="279">
        <v>0</v>
      </c>
      <c r="G85" s="279">
        <v>0</v>
      </c>
      <c r="H85" s="279">
        <v>0</v>
      </c>
      <c r="I85" s="279">
        <v>0</v>
      </c>
      <c r="J85" s="280">
        <v>1</v>
      </c>
      <c r="K85" s="279">
        <v>2</v>
      </c>
      <c r="L85" s="279">
        <v>0</v>
      </c>
      <c r="M85" s="279">
        <v>0</v>
      </c>
      <c r="N85" s="279">
        <v>0</v>
      </c>
      <c r="O85" s="281">
        <v>0</v>
      </c>
      <c r="P85" s="281">
        <v>0</v>
      </c>
      <c r="Q85" s="281">
        <v>0</v>
      </c>
      <c r="R85" s="282">
        <v>0</v>
      </c>
      <c r="S85" s="277">
        <f t="shared" si="2"/>
        <v>3</v>
      </c>
    </row>
    <row r="86" spans="1:19" x14ac:dyDescent="0.2">
      <c r="A86" s="277" t="s">
        <v>196</v>
      </c>
      <c r="B86" s="286" t="s">
        <v>329</v>
      </c>
      <c r="C86" s="279">
        <v>0</v>
      </c>
      <c r="D86" s="279">
        <v>0</v>
      </c>
      <c r="E86" s="279">
        <v>0</v>
      </c>
      <c r="F86" s="279">
        <v>0</v>
      </c>
      <c r="G86" s="279">
        <v>0</v>
      </c>
      <c r="H86" s="279">
        <v>0</v>
      </c>
      <c r="I86" s="279">
        <v>0</v>
      </c>
      <c r="J86" s="280">
        <v>0</v>
      </c>
      <c r="K86" s="279">
        <v>0</v>
      </c>
      <c r="L86" s="279">
        <v>0</v>
      </c>
      <c r="M86" s="279">
        <v>0</v>
      </c>
      <c r="N86" s="279">
        <v>3</v>
      </c>
      <c r="O86" s="281">
        <v>0</v>
      </c>
      <c r="P86" s="281">
        <v>0</v>
      </c>
      <c r="Q86" s="281">
        <v>0</v>
      </c>
      <c r="R86" s="282">
        <v>0</v>
      </c>
      <c r="S86" s="277">
        <f t="shared" si="2"/>
        <v>3</v>
      </c>
    </row>
    <row r="87" spans="1:19" x14ac:dyDescent="0.2">
      <c r="A87" s="277" t="s">
        <v>198</v>
      </c>
      <c r="B87" s="278" t="s">
        <v>292</v>
      </c>
      <c r="C87" s="279">
        <v>0</v>
      </c>
      <c r="D87" s="279">
        <v>0</v>
      </c>
      <c r="E87" s="279">
        <v>0</v>
      </c>
      <c r="F87" s="279">
        <v>0</v>
      </c>
      <c r="G87" s="279">
        <v>0</v>
      </c>
      <c r="H87" s="279">
        <v>0</v>
      </c>
      <c r="I87" s="279">
        <v>0</v>
      </c>
      <c r="J87" s="280">
        <v>0</v>
      </c>
      <c r="K87" s="279">
        <v>0</v>
      </c>
      <c r="L87" s="279">
        <v>0</v>
      </c>
      <c r="M87" s="279">
        <v>0</v>
      </c>
      <c r="N87" s="279">
        <v>1</v>
      </c>
      <c r="O87" s="281">
        <f>'[11]Počet jezdců v etapě'!$AH$35</f>
        <v>2</v>
      </c>
      <c r="P87" s="281">
        <v>0</v>
      </c>
      <c r="Q87" s="281">
        <v>0</v>
      </c>
      <c r="R87" s="282">
        <v>0</v>
      </c>
      <c r="S87" s="277">
        <f t="shared" si="2"/>
        <v>3</v>
      </c>
    </row>
    <row r="88" spans="1:19" x14ac:dyDescent="0.2">
      <c r="A88" s="277" t="s">
        <v>200</v>
      </c>
      <c r="B88" s="284" t="s">
        <v>369</v>
      </c>
      <c r="C88" s="279">
        <v>0</v>
      </c>
      <c r="D88" s="279">
        <v>0</v>
      </c>
      <c r="E88" s="279">
        <v>0</v>
      </c>
      <c r="F88" s="279">
        <v>0</v>
      </c>
      <c r="G88" s="279">
        <v>0</v>
      </c>
      <c r="H88" s="279">
        <v>0</v>
      </c>
      <c r="I88" s="279">
        <v>0</v>
      </c>
      <c r="J88" s="280">
        <v>0</v>
      </c>
      <c r="K88" s="279">
        <v>1</v>
      </c>
      <c r="L88" s="279">
        <f>'[18]Počet jezdců v etapě'!$AH$52</f>
        <v>1</v>
      </c>
      <c r="M88" s="279">
        <v>1</v>
      </c>
      <c r="N88" s="279">
        <v>0</v>
      </c>
      <c r="O88" s="281">
        <v>0</v>
      </c>
      <c r="P88" s="281">
        <v>0</v>
      </c>
      <c r="Q88" s="281">
        <v>0</v>
      </c>
      <c r="R88" s="282">
        <v>0</v>
      </c>
      <c r="S88" s="277">
        <f t="shared" si="2"/>
        <v>3</v>
      </c>
    </row>
    <row r="89" spans="1:19" ht="12" customHeight="1" x14ac:dyDescent="0.2">
      <c r="A89" s="277" t="s">
        <v>202</v>
      </c>
      <c r="B89" s="283" t="s">
        <v>372</v>
      </c>
      <c r="C89" s="279">
        <v>0</v>
      </c>
      <c r="D89" s="279">
        <v>0</v>
      </c>
      <c r="E89" s="279">
        <v>0</v>
      </c>
      <c r="F89" s="279">
        <v>0</v>
      </c>
      <c r="G89" s="279">
        <v>0</v>
      </c>
      <c r="H89" s="279">
        <v>0</v>
      </c>
      <c r="I89" s="279">
        <v>0</v>
      </c>
      <c r="J89" s="279">
        <v>0</v>
      </c>
      <c r="K89" s="279">
        <v>0</v>
      </c>
      <c r="L89" s="279">
        <v>0</v>
      </c>
      <c r="M89" s="279">
        <v>0</v>
      </c>
      <c r="N89" s="279">
        <v>0</v>
      </c>
      <c r="O89" s="279">
        <v>0</v>
      </c>
      <c r="P89" s="280">
        <f>'[12]Počet individálních účastí'!$AH$30</f>
        <v>3</v>
      </c>
      <c r="Q89" s="280">
        <v>0</v>
      </c>
      <c r="R89" s="282">
        <v>0</v>
      </c>
      <c r="S89" s="277">
        <f t="shared" si="2"/>
        <v>3</v>
      </c>
    </row>
    <row r="90" spans="1:19" x14ac:dyDescent="0.2">
      <c r="A90" s="277" t="s">
        <v>204</v>
      </c>
      <c r="B90" s="283" t="s">
        <v>375</v>
      </c>
      <c r="C90" s="279">
        <v>0</v>
      </c>
      <c r="D90" s="279">
        <v>0</v>
      </c>
      <c r="E90" s="279">
        <v>0</v>
      </c>
      <c r="F90" s="279">
        <v>0</v>
      </c>
      <c r="G90" s="279">
        <v>0</v>
      </c>
      <c r="H90" s="279">
        <v>0</v>
      </c>
      <c r="I90" s="279">
        <v>0</v>
      </c>
      <c r="J90" s="279">
        <v>0</v>
      </c>
      <c r="K90" s="279">
        <v>0</v>
      </c>
      <c r="L90" s="279">
        <v>0</v>
      </c>
      <c r="M90" s="279">
        <v>0</v>
      </c>
      <c r="N90" s="279">
        <v>0</v>
      </c>
      <c r="O90" s="279">
        <v>0</v>
      </c>
      <c r="P90" s="281">
        <f>'[12]Počet individálních účastí'!$AH$34</f>
        <v>2</v>
      </c>
      <c r="Q90" s="281">
        <v>1</v>
      </c>
      <c r="R90" s="282">
        <v>0</v>
      </c>
      <c r="S90" s="277">
        <f t="shared" si="2"/>
        <v>3</v>
      </c>
    </row>
    <row r="91" spans="1:19" x14ac:dyDescent="0.2">
      <c r="A91" s="277" t="s">
        <v>206</v>
      </c>
      <c r="B91" s="283" t="s">
        <v>412</v>
      </c>
      <c r="C91" s="279">
        <v>0</v>
      </c>
      <c r="D91" s="279">
        <v>0</v>
      </c>
      <c r="E91" s="279">
        <v>0</v>
      </c>
      <c r="F91" s="279">
        <v>0</v>
      </c>
      <c r="G91" s="279">
        <v>0</v>
      </c>
      <c r="H91" s="279">
        <v>0</v>
      </c>
      <c r="I91" s="279">
        <v>0</v>
      </c>
      <c r="J91" s="279">
        <v>0</v>
      </c>
      <c r="K91" s="279">
        <v>0</v>
      </c>
      <c r="L91" s="279">
        <v>0</v>
      </c>
      <c r="M91" s="279">
        <v>0</v>
      </c>
      <c r="N91" s="279">
        <v>0</v>
      </c>
      <c r="O91" s="279">
        <v>0</v>
      </c>
      <c r="P91" s="279">
        <v>0</v>
      </c>
      <c r="Q91" s="279">
        <v>3</v>
      </c>
      <c r="R91" s="282">
        <v>0</v>
      </c>
      <c r="S91" s="277">
        <f t="shared" si="2"/>
        <v>3</v>
      </c>
    </row>
    <row r="92" spans="1:19" x14ac:dyDescent="0.2">
      <c r="A92" s="277" t="s">
        <v>208</v>
      </c>
      <c r="B92" s="284" t="s">
        <v>217</v>
      </c>
      <c r="C92" s="279">
        <v>0</v>
      </c>
      <c r="D92" s="279">
        <v>0</v>
      </c>
      <c r="E92" s="279">
        <v>0</v>
      </c>
      <c r="F92" s="279">
        <v>0</v>
      </c>
      <c r="G92" s="279">
        <v>1</v>
      </c>
      <c r="H92" s="279">
        <v>0</v>
      </c>
      <c r="I92" s="279">
        <v>0</v>
      </c>
      <c r="J92" s="279">
        <v>0</v>
      </c>
      <c r="K92" s="279">
        <v>0</v>
      </c>
      <c r="L92" s="279">
        <v>0</v>
      </c>
      <c r="M92" s="279">
        <f>'[3]Počet jezdců v etapě'!$AH$52</f>
        <v>1</v>
      </c>
      <c r="N92" s="279">
        <v>0</v>
      </c>
      <c r="O92" s="281">
        <v>0</v>
      </c>
      <c r="P92" s="281">
        <v>0</v>
      </c>
      <c r="Q92" s="281">
        <v>0</v>
      </c>
      <c r="R92" s="282">
        <v>0</v>
      </c>
      <c r="S92" s="277">
        <f t="shared" si="2"/>
        <v>2</v>
      </c>
    </row>
    <row r="93" spans="1:19" x14ac:dyDescent="0.2">
      <c r="A93" s="277" t="s">
        <v>210</v>
      </c>
      <c r="B93" s="283" t="str">
        <f>'[3]Počet jezdců v etapě'!$B$39</f>
        <v>Tomáš II.</v>
      </c>
      <c r="C93" s="279">
        <v>0</v>
      </c>
      <c r="D93" s="279">
        <v>0</v>
      </c>
      <c r="E93" s="279">
        <v>0</v>
      </c>
      <c r="F93" s="279">
        <v>0</v>
      </c>
      <c r="G93" s="279">
        <v>0</v>
      </c>
      <c r="H93" s="279">
        <v>0</v>
      </c>
      <c r="I93" s="279">
        <v>0</v>
      </c>
      <c r="J93" s="280">
        <v>0</v>
      </c>
      <c r="K93" s="279">
        <v>0</v>
      </c>
      <c r="L93" s="279">
        <v>0</v>
      </c>
      <c r="M93" s="279">
        <f>'[3]Počet jezdců v etapě'!$AH$39</f>
        <v>2</v>
      </c>
      <c r="N93" s="279">
        <v>0</v>
      </c>
      <c r="O93" s="281">
        <v>0</v>
      </c>
      <c r="P93" s="281">
        <v>0</v>
      </c>
      <c r="Q93" s="281">
        <v>0</v>
      </c>
      <c r="R93" s="282">
        <v>0</v>
      </c>
      <c r="S93" s="277">
        <f t="shared" si="2"/>
        <v>2</v>
      </c>
    </row>
    <row r="94" spans="1:19" x14ac:dyDescent="0.2">
      <c r="A94" s="277" t="s">
        <v>212</v>
      </c>
      <c r="B94" s="283" t="str">
        <f>'[3]Počet jezdců v etapě'!$B$40</f>
        <v>Vinco</v>
      </c>
      <c r="C94" s="279">
        <v>0</v>
      </c>
      <c r="D94" s="279">
        <v>0</v>
      </c>
      <c r="E94" s="279">
        <v>0</v>
      </c>
      <c r="F94" s="279">
        <v>0</v>
      </c>
      <c r="G94" s="279">
        <v>0</v>
      </c>
      <c r="H94" s="279">
        <v>0</v>
      </c>
      <c r="I94" s="279">
        <v>0</v>
      </c>
      <c r="J94" s="280">
        <v>0</v>
      </c>
      <c r="K94" s="279">
        <v>0</v>
      </c>
      <c r="L94" s="279">
        <v>0</v>
      </c>
      <c r="M94" s="279">
        <f>'[3]Počet jezdců v etapě'!$AH$40</f>
        <v>2</v>
      </c>
      <c r="N94" s="279">
        <v>0</v>
      </c>
      <c r="O94" s="281">
        <v>0</v>
      </c>
      <c r="P94" s="281">
        <v>0</v>
      </c>
      <c r="Q94" s="281">
        <v>0</v>
      </c>
      <c r="R94" s="282">
        <v>0</v>
      </c>
      <c r="S94" s="277">
        <f t="shared" si="2"/>
        <v>2</v>
      </c>
    </row>
    <row r="95" spans="1:19" x14ac:dyDescent="0.2">
      <c r="A95" s="277" t="s">
        <v>214</v>
      </c>
      <c r="B95" s="283" t="str">
        <f>'[3]Počet jezdců v etapě'!$B$41</f>
        <v>Soukup</v>
      </c>
      <c r="C95" s="279">
        <v>0</v>
      </c>
      <c r="D95" s="279">
        <v>0</v>
      </c>
      <c r="E95" s="279">
        <v>0</v>
      </c>
      <c r="F95" s="279">
        <v>0</v>
      </c>
      <c r="G95" s="279">
        <v>0</v>
      </c>
      <c r="H95" s="279">
        <v>0</v>
      </c>
      <c r="I95" s="279">
        <v>0</v>
      </c>
      <c r="J95" s="280">
        <v>0</v>
      </c>
      <c r="K95" s="279">
        <v>0</v>
      </c>
      <c r="L95" s="279">
        <v>0</v>
      </c>
      <c r="M95" s="279">
        <f>'[3]Počet jezdců v etapě'!$AH$41</f>
        <v>2</v>
      </c>
      <c r="N95" s="279">
        <v>0</v>
      </c>
      <c r="O95" s="281">
        <v>0</v>
      </c>
      <c r="P95" s="281">
        <v>0</v>
      </c>
      <c r="Q95" s="281">
        <v>0</v>
      </c>
      <c r="R95" s="282">
        <v>0</v>
      </c>
      <c r="S95" s="277">
        <f t="shared" si="2"/>
        <v>2</v>
      </c>
    </row>
    <row r="96" spans="1:19" x14ac:dyDescent="0.2">
      <c r="A96" s="277" t="s">
        <v>216</v>
      </c>
      <c r="B96" s="284" t="s">
        <v>254</v>
      </c>
      <c r="C96" s="279">
        <v>0</v>
      </c>
      <c r="D96" s="279">
        <v>0</v>
      </c>
      <c r="E96" s="279">
        <v>0</v>
      </c>
      <c r="F96" s="279">
        <v>0</v>
      </c>
      <c r="G96" s="279">
        <v>0</v>
      </c>
      <c r="H96" s="279">
        <v>0</v>
      </c>
      <c r="I96" s="279">
        <v>0</v>
      </c>
      <c r="J96" s="279">
        <v>1</v>
      </c>
      <c r="K96" s="279">
        <v>0</v>
      </c>
      <c r="L96" s="279">
        <v>0</v>
      </c>
      <c r="M96" s="279">
        <v>0</v>
      </c>
      <c r="N96" s="279">
        <v>1</v>
      </c>
      <c r="O96" s="281">
        <v>0</v>
      </c>
      <c r="P96" s="281">
        <v>0</v>
      </c>
      <c r="Q96" s="281">
        <v>0</v>
      </c>
      <c r="R96" s="282">
        <v>0</v>
      </c>
      <c r="S96" s="277">
        <f t="shared" si="2"/>
        <v>2</v>
      </c>
    </row>
    <row r="97" spans="1:19" x14ac:dyDescent="0.2">
      <c r="A97" s="277" t="s">
        <v>218</v>
      </c>
      <c r="B97" s="284" t="s">
        <v>215</v>
      </c>
      <c r="C97" s="279">
        <v>0</v>
      </c>
      <c r="D97" s="279">
        <v>0</v>
      </c>
      <c r="E97" s="279">
        <v>0</v>
      </c>
      <c r="F97" s="279">
        <v>0</v>
      </c>
      <c r="G97" s="279">
        <v>1</v>
      </c>
      <c r="H97" s="279">
        <v>1</v>
      </c>
      <c r="I97" s="279">
        <v>0</v>
      </c>
      <c r="J97" s="279">
        <v>0</v>
      </c>
      <c r="K97" s="279">
        <v>0</v>
      </c>
      <c r="L97" s="279">
        <v>0</v>
      </c>
      <c r="M97" s="279">
        <v>0</v>
      </c>
      <c r="N97" s="279">
        <v>0</v>
      </c>
      <c r="O97" s="281">
        <v>0</v>
      </c>
      <c r="P97" s="281">
        <v>0</v>
      </c>
      <c r="Q97" s="281">
        <v>0</v>
      </c>
      <c r="R97" s="282">
        <v>0</v>
      </c>
      <c r="S97" s="277">
        <f t="shared" si="2"/>
        <v>2</v>
      </c>
    </row>
    <row r="98" spans="1:19" x14ac:dyDescent="0.2">
      <c r="A98" s="277" t="s">
        <v>220</v>
      </c>
      <c r="B98" s="286" t="s">
        <v>355</v>
      </c>
      <c r="C98" s="279">
        <v>0</v>
      </c>
      <c r="D98" s="279">
        <v>0</v>
      </c>
      <c r="E98" s="279">
        <v>0</v>
      </c>
      <c r="F98" s="279">
        <v>0</v>
      </c>
      <c r="G98" s="279">
        <v>0</v>
      </c>
      <c r="H98" s="279">
        <v>0</v>
      </c>
      <c r="I98" s="279">
        <v>0</v>
      </c>
      <c r="J98" s="280">
        <v>0</v>
      </c>
      <c r="K98" s="279">
        <v>0</v>
      </c>
      <c r="L98" s="279">
        <v>0</v>
      </c>
      <c r="M98" s="279">
        <v>0</v>
      </c>
      <c r="N98" s="279">
        <v>0</v>
      </c>
      <c r="O98" s="281">
        <f>'[11]Počet jezdců v etapě'!$AH$37</f>
        <v>2</v>
      </c>
      <c r="P98" s="281">
        <v>0</v>
      </c>
      <c r="Q98" s="281">
        <v>0</v>
      </c>
      <c r="R98" s="282">
        <v>0</v>
      </c>
      <c r="S98" s="277">
        <f t="shared" si="2"/>
        <v>2</v>
      </c>
    </row>
    <row r="99" spans="1:19" ht="14.25" x14ac:dyDescent="0.2">
      <c r="A99" s="277" t="s">
        <v>222</v>
      </c>
      <c r="B99" s="287" t="s">
        <v>356</v>
      </c>
      <c r="C99" s="279">
        <v>0</v>
      </c>
      <c r="D99" s="279">
        <v>0</v>
      </c>
      <c r="E99" s="279">
        <v>0</v>
      </c>
      <c r="F99" s="279">
        <v>0</v>
      </c>
      <c r="G99" s="279">
        <v>0</v>
      </c>
      <c r="H99" s="279">
        <v>0</v>
      </c>
      <c r="I99" s="279">
        <v>0</v>
      </c>
      <c r="J99" s="280">
        <v>0</v>
      </c>
      <c r="K99" s="279">
        <v>0</v>
      </c>
      <c r="L99" s="279">
        <v>0</v>
      </c>
      <c r="M99" s="279">
        <v>0</v>
      </c>
      <c r="N99" s="279">
        <v>0</v>
      </c>
      <c r="O99" s="281">
        <f>'[11]Počet jezdců v etapě'!$AH$38</f>
        <v>2</v>
      </c>
      <c r="P99" s="281">
        <v>0</v>
      </c>
      <c r="Q99" s="281">
        <v>0</v>
      </c>
      <c r="R99" s="282">
        <v>0</v>
      </c>
      <c r="S99" s="277">
        <f t="shared" ref="S99:S130" si="3">SUM(C99:R99)</f>
        <v>2</v>
      </c>
    </row>
    <row r="100" spans="1:19" x14ac:dyDescent="0.2">
      <c r="A100" s="277" t="s">
        <v>224</v>
      </c>
      <c r="B100" s="283" t="s">
        <v>387</v>
      </c>
      <c r="C100" s="279">
        <v>0</v>
      </c>
      <c r="D100" s="279">
        <v>0</v>
      </c>
      <c r="E100" s="279">
        <v>0</v>
      </c>
      <c r="F100" s="279">
        <v>0</v>
      </c>
      <c r="G100" s="279">
        <v>0</v>
      </c>
      <c r="H100" s="279">
        <v>0</v>
      </c>
      <c r="I100" s="279">
        <v>0</v>
      </c>
      <c r="J100" s="279">
        <v>0</v>
      </c>
      <c r="K100" s="279">
        <v>0</v>
      </c>
      <c r="L100" s="279">
        <v>0</v>
      </c>
      <c r="M100" s="279">
        <v>0</v>
      </c>
      <c r="N100" s="279">
        <v>0</v>
      </c>
      <c r="O100" s="279">
        <v>0</v>
      </c>
      <c r="P100" s="279">
        <f>'[12]Počet individálních účastí'!$AH$46</f>
        <v>1</v>
      </c>
      <c r="Q100" s="279">
        <v>1</v>
      </c>
      <c r="R100" s="282">
        <v>0</v>
      </c>
      <c r="S100" s="277">
        <f t="shared" si="3"/>
        <v>2</v>
      </c>
    </row>
    <row r="101" spans="1:19" x14ac:dyDescent="0.2">
      <c r="A101" s="277" t="s">
        <v>226</v>
      </c>
      <c r="B101" s="283" t="s">
        <v>413</v>
      </c>
      <c r="C101" s="279">
        <v>0</v>
      </c>
      <c r="D101" s="279">
        <v>0</v>
      </c>
      <c r="E101" s="279">
        <v>0</v>
      </c>
      <c r="F101" s="279">
        <v>0</v>
      </c>
      <c r="G101" s="279">
        <v>0</v>
      </c>
      <c r="H101" s="279">
        <v>0</v>
      </c>
      <c r="I101" s="279">
        <v>0</v>
      </c>
      <c r="J101" s="279">
        <v>0</v>
      </c>
      <c r="K101" s="279">
        <v>0</v>
      </c>
      <c r="L101" s="279">
        <v>0</v>
      </c>
      <c r="M101" s="279">
        <v>0</v>
      </c>
      <c r="N101" s="279">
        <v>0</v>
      </c>
      <c r="O101" s="279">
        <v>0</v>
      </c>
      <c r="P101" s="279">
        <v>0</v>
      </c>
      <c r="Q101" s="279">
        <v>2</v>
      </c>
      <c r="R101" s="282">
        <v>0</v>
      </c>
      <c r="S101" s="277">
        <f t="shared" si="3"/>
        <v>2</v>
      </c>
    </row>
    <row r="102" spans="1:19" x14ac:dyDescent="0.2">
      <c r="A102" s="277" t="s">
        <v>228</v>
      </c>
      <c r="B102" s="288" t="s">
        <v>154</v>
      </c>
      <c r="C102" s="279">
        <v>1</v>
      </c>
      <c r="D102" s="279">
        <v>0</v>
      </c>
      <c r="E102" s="279">
        <v>1</v>
      </c>
      <c r="F102" s="279">
        <v>0</v>
      </c>
      <c r="G102" s="279">
        <v>0</v>
      </c>
      <c r="H102" s="279">
        <v>0</v>
      </c>
      <c r="I102" s="279">
        <v>0</v>
      </c>
      <c r="J102" s="279">
        <v>0</v>
      </c>
      <c r="K102" s="279">
        <v>0</v>
      </c>
      <c r="L102" s="279">
        <v>0</v>
      </c>
      <c r="M102" s="279">
        <v>0</v>
      </c>
      <c r="N102" s="279">
        <v>0</v>
      </c>
      <c r="O102" s="281">
        <v>0</v>
      </c>
      <c r="P102" s="281">
        <v>0</v>
      </c>
      <c r="Q102" s="281">
        <v>0</v>
      </c>
      <c r="R102" s="282">
        <v>0</v>
      </c>
      <c r="S102" s="277">
        <f t="shared" si="3"/>
        <v>2</v>
      </c>
    </row>
    <row r="103" spans="1:19" x14ac:dyDescent="0.2">
      <c r="A103" s="277" t="s">
        <v>230</v>
      </c>
      <c r="B103" s="284" t="s">
        <v>156</v>
      </c>
      <c r="C103" s="279">
        <v>0</v>
      </c>
      <c r="D103" s="279">
        <v>2</v>
      </c>
      <c r="E103" s="279">
        <v>0</v>
      </c>
      <c r="F103" s="279">
        <v>0</v>
      </c>
      <c r="G103" s="279">
        <v>0</v>
      </c>
      <c r="H103" s="279">
        <v>0</v>
      </c>
      <c r="I103" s="279">
        <v>0</v>
      </c>
      <c r="J103" s="279">
        <v>0</v>
      </c>
      <c r="K103" s="279">
        <v>0</v>
      </c>
      <c r="L103" s="279">
        <v>0</v>
      </c>
      <c r="M103" s="279">
        <v>0</v>
      </c>
      <c r="N103" s="279">
        <v>0</v>
      </c>
      <c r="O103" s="281">
        <v>0</v>
      </c>
      <c r="P103" s="281">
        <v>0</v>
      </c>
      <c r="Q103" s="281">
        <v>0</v>
      </c>
      <c r="R103" s="282">
        <v>0</v>
      </c>
      <c r="S103" s="277">
        <f t="shared" si="3"/>
        <v>2</v>
      </c>
    </row>
    <row r="104" spans="1:19" x14ac:dyDescent="0.2">
      <c r="A104" s="277" t="s">
        <v>232</v>
      </c>
      <c r="B104" s="284" t="s">
        <v>158</v>
      </c>
      <c r="C104" s="279">
        <v>0</v>
      </c>
      <c r="D104" s="279">
        <v>0</v>
      </c>
      <c r="E104" s="279">
        <v>0</v>
      </c>
      <c r="F104" s="279">
        <v>0</v>
      </c>
      <c r="G104" s="279">
        <v>0</v>
      </c>
      <c r="H104" s="279">
        <v>2</v>
      </c>
      <c r="I104" s="279">
        <v>0</v>
      </c>
      <c r="J104" s="279">
        <v>0</v>
      </c>
      <c r="K104" s="279">
        <v>0</v>
      </c>
      <c r="L104" s="279">
        <v>0</v>
      </c>
      <c r="M104" s="279">
        <v>0</v>
      </c>
      <c r="N104" s="279">
        <v>0</v>
      </c>
      <c r="O104" s="281">
        <v>0</v>
      </c>
      <c r="P104" s="281">
        <v>0</v>
      </c>
      <c r="Q104" s="281">
        <v>0</v>
      </c>
      <c r="R104" s="282">
        <v>0</v>
      </c>
      <c r="S104" s="277">
        <f t="shared" si="3"/>
        <v>2</v>
      </c>
    </row>
    <row r="105" spans="1:19" x14ac:dyDescent="0.2">
      <c r="A105" s="277" t="s">
        <v>234</v>
      </c>
      <c r="B105" s="284" t="s">
        <v>161</v>
      </c>
      <c r="C105" s="279">
        <v>0</v>
      </c>
      <c r="D105" s="279">
        <v>0</v>
      </c>
      <c r="E105" s="279">
        <v>0</v>
      </c>
      <c r="F105" s="279">
        <v>0</v>
      </c>
      <c r="G105" s="279">
        <v>0</v>
      </c>
      <c r="H105" s="279">
        <v>2</v>
      </c>
      <c r="I105" s="279">
        <v>0</v>
      </c>
      <c r="J105" s="279">
        <v>0</v>
      </c>
      <c r="K105" s="279">
        <v>0</v>
      </c>
      <c r="L105" s="279">
        <v>0</v>
      </c>
      <c r="M105" s="279">
        <v>0</v>
      </c>
      <c r="N105" s="279">
        <v>0</v>
      </c>
      <c r="O105" s="281">
        <v>0</v>
      </c>
      <c r="P105" s="281">
        <v>0</v>
      </c>
      <c r="Q105" s="281">
        <v>0</v>
      </c>
      <c r="R105" s="282">
        <v>0</v>
      </c>
      <c r="S105" s="277">
        <f t="shared" si="3"/>
        <v>2</v>
      </c>
    </row>
    <row r="106" spans="1:19" x14ac:dyDescent="0.2">
      <c r="A106" s="277" t="s">
        <v>235</v>
      </c>
      <c r="B106" s="284" t="s">
        <v>163</v>
      </c>
      <c r="C106" s="279">
        <v>0</v>
      </c>
      <c r="D106" s="279">
        <v>0</v>
      </c>
      <c r="E106" s="279">
        <v>0</v>
      </c>
      <c r="F106" s="279">
        <v>0</v>
      </c>
      <c r="G106" s="279">
        <v>0</v>
      </c>
      <c r="H106" s="279">
        <v>0</v>
      </c>
      <c r="I106" s="279">
        <v>0</v>
      </c>
      <c r="J106" s="279">
        <v>2</v>
      </c>
      <c r="K106" s="279">
        <v>0</v>
      </c>
      <c r="L106" s="279">
        <v>0</v>
      </c>
      <c r="M106" s="279">
        <v>0</v>
      </c>
      <c r="N106" s="279">
        <v>0</v>
      </c>
      <c r="O106" s="281">
        <v>0</v>
      </c>
      <c r="P106" s="281">
        <v>0</v>
      </c>
      <c r="Q106" s="281">
        <v>0</v>
      </c>
      <c r="R106" s="282">
        <v>0</v>
      </c>
      <c r="S106" s="277">
        <f t="shared" si="3"/>
        <v>2</v>
      </c>
    </row>
    <row r="107" spans="1:19" x14ac:dyDescent="0.2">
      <c r="A107" s="277" t="s">
        <v>237</v>
      </c>
      <c r="B107" s="284" t="s">
        <v>165</v>
      </c>
      <c r="C107" s="279">
        <v>0</v>
      </c>
      <c r="D107" s="279">
        <v>0</v>
      </c>
      <c r="E107" s="279">
        <v>0</v>
      </c>
      <c r="F107" s="279">
        <v>0</v>
      </c>
      <c r="G107" s="279">
        <v>0</v>
      </c>
      <c r="H107" s="279">
        <v>0</v>
      </c>
      <c r="I107" s="279">
        <v>0</v>
      </c>
      <c r="J107" s="279">
        <v>2</v>
      </c>
      <c r="K107" s="279">
        <v>0</v>
      </c>
      <c r="L107" s="279">
        <v>0</v>
      </c>
      <c r="M107" s="279">
        <v>0</v>
      </c>
      <c r="N107" s="279">
        <v>0</v>
      </c>
      <c r="O107" s="281">
        <v>0</v>
      </c>
      <c r="P107" s="281">
        <v>0</v>
      </c>
      <c r="Q107" s="281">
        <v>0</v>
      </c>
      <c r="R107" s="282">
        <v>0</v>
      </c>
      <c r="S107" s="277">
        <f t="shared" si="3"/>
        <v>2</v>
      </c>
    </row>
    <row r="108" spans="1:19" x14ac:dyDescent="0.2">
      <c r="A108" s="277" t="s">
        <v>239</v>
      </c>
      <c r="B108" s="289" t="s">
        <v>167</v>
      </c>
      <c r="C108" s="279">
        <v>0</v>
      </c>
      <c r="D108" s="279">
        <v>0</v>
      </c>
      <c r="E108" s="279">
        <v>0</v>
      </c>
      <c r="F108" s="279">
        <v>0</v>
      </c>
      <c r="G108" s="279">
        <v>0</v>
      </c>
      <c r="H108" s="279">
        <v>0</v>
      </c>
      <c r="I108" s="279">
        <v>1</v>
      </c>
      <c r="J108" s="279">
        <v>1</v>
      </c>
      <c r="K108" s="279">
        <v>0</v>
      </c>
      <c r="L108" s="279">
        <v>0</v>
      </c>
      <c r="M108" s="279">
        <v>0</v>
      </c>
      <c r="N108" s="279">
        <v>0</v>
      </c>
      <c r="O108" s="281">
        <v>0</v>
      </c>
      <c r="P108" s="281">
        <v>0</v>
      </c>
      <c r="Q108" s="281">
        <v>0</v>
      </c>
      <c r="R108" s="282">
        <v>0</v>
      </c>
      <c r="S108" s="277">
        <f t="shared" si="3"/>
        <v>2</v>
      </c>
    </row>
    <row r="109" spans="1:19" x14ac:dyDescent="0.2">
      <c r="A109" s="277" t="s">
        <v>241</v>
      </c>
      <c r="B109" s="289" t="s">
        <v>169</v>
      </c>
      <c r="C109" s="279">
        <v>0</v>
      </c>
      <c r="D109" s="279">
        <v>0</v>
      </c>
      <c r="E109" s="279">
        <v>0</v>
      </c>
      <c r="F109" s="279">
        <v>0</v>
      </c>
      <c r="G109" s="279">
        <v>0</v>
      </c>
      <c r="H109" s="279">
        <v>0</v>
      </c>
      <c r="I109" s="279">
        <v>0</v>
      </c>
      <c r="J109" s="280">
        <v>0</v>
      </c>
      <c r="K109" s="279">
        <v>2</v>
      </c>
      <c r="L109" s="279">
        <v>0</v>
      </c>
      <c r="M109" s="279">
        <v>0</v>
      </c>
      <c r="N109" s="279">
        <v>0</v>
      </c>
      <c r="O109" s="281">
        <v>0</v>
      </c>
      <c r="P109" s="281">
        <v>0</v>
      </c>
      <c r="Q109" s="281">
        <v>0</v>
      </c>
      <c r="R109" s="282">
        <v>0</v>
      </c>
      <c r="S109" s="277">
        <f t="shared" si="3"/>
        <v>2</v>
      </c>
    </row>
    <row r="110" spans="1:19" x14ac:dyDescent="0.2">
      <c r="A110" s="277" t="s">
        <v>242</v>
      </c>
      <c r="B110" s="289" t="s">
        <v>171</v>
      </c>
      <c r="C110" s="279">
        <v>0</v>
      </c>
      <c r="D110" s="279">
        <v>0</v>
      </c>
      <c r="E110" s="279">
        <v>0</v>
      </c>
      <c r="F110" s="279">
        <v>0</v>
      </c>
      <c r="G110" s="279">
        <v>0</v>
      </c>
      <c r="H110" s="279">
        <v>0</v>
      </c>
      <c r="I110" s="279">
        <v>0</v>
      </c>
      <c r="J110" s="280">
        <v>0</v>
      </c>
      <c r="K110" s="279">
        <v>2</v>
      </c>
      <c r="L110" s="279">
        <v>0</v>
      </c>
      <c r="M110" s="279">
        <v>0</v>
      </c>
      <c r="N110" s="279">
        <v>0</v>
      </c>
      <c r="O110" s="281">
        <v>0</v>
      </c>
      <c r="P110" s="281">
        <v>0</v>
      </c>
      <c r="Q110" s="281">
        <v>0</v>
      </c>
      <c r="R110" s="282">
        <v>0</v>
      </c>
      <c r="S110" s="277">
        <f t="shared" si="3"/>
        <v>2</v>
      </c>
    </row>
    <row r="111" spans="1:19" x14ac:dyDescent="0.2">
      <c r="A111" s="277" t="s">
        <v>244</v>
      </c>
      <c r="B111" s="289" t="s">
        <v>173</v>
      </c>
      <c r="C111" s="279">
        <v>0</v>
      </c>
      <c r="D111" s="279">
        <v>0</v>
      </c>
      <c r="E111" s="279">
        <v>0</v>
      </c>
      <c r="F111" s="279">
        <v>0</v>
      </c>
      <c r="G111" s="279">
        <v>0</v>
      </c>
      <c r="H111" s="279">
        <v>0</v>
      </c>
      <c r="I111" s="279">
        <v>0</v>
      </c>
      <c r="J111" s="280">
        <v>0</v>
      </c>
      <c r="K111" s="279">
        <v>2</v>
      </c>
      <c r="L111" s="279">
        <v>0</v>
      </c>
      <c r="M111" s="279">
        <v>0</v>
      </c>
      <c r="N111" s="279">
        <v>0</v>
      </c>
      <c r="O111" s="281">
        <v>0</v>
      </c>
      <c r="P111" s="281">
        <v>0</v>
      </c>
      <c r="Q111" s="281">
        <v>0</v>
      </c>
      <c r="R111" s="282">
        <v>0</v>
      </c>
      <c r="S111" s="277">
        <f t="shared" si="3"/>
        <v>2</v>
      </c>
    </row>
    <row r="112" spans="1:19" x14ac:dyDescent="0.2">
      <c r="A112" s="277" t="s">
        <v>246</v>
      </c>
      <c r="B112" s="289" t="s">
        <v>175</v>
      </c>
      <c r="C112" s="279">
        <v>0</v>
      </c>
      <c r="D112" s="279">
        <v>0</v>
      </c>
      <c r="E112" s="279">
        <v>0</v>
      </c>
      <c r="F112" s="279">
        <v>0</v>
      </c>
      <c r="G112" s="279">
        <v>0</v>
      </c>
      <c r="H112" s="279">
        <v>0</v>
      </c>
      <c r="I112" s="279">
        <v>0</v>
      </c>
      <c r="J112" s="280">
        <v>0</v>
      </c>
      <c r="K112" s="279">
        <v>2</v>
      </c>
      <c r="L112" s="279">
        <v>0</v>
      </c>
      <c r="M112" s="279">
        <v>0</v>
      </c>
      <c r="N112" s="279">
        <v>0</v>
      </c>
      <c r="O112" s="281">
        <v>0</v>
      </c>
      <c r="P112" s="281">
        <v>0</v>
      </c>
      <c r="Q112" s="281">
        <v>0</v>
      </c>
      <c r="R112" s="282">
        <v>0</v>
      </c>
      <c r="S112" s="277">
        <f t="shared" si="3"/>
        <v>2</v>
      </c>
    </row>
    <row r="113" spans="1:19" x14ac:dyDescent="0.2">
      <c r="A113" s="277" t="s">
        <v>247</v>
      </c>
      <c r="B113" s="289" t="s">
        <v>177</v>
      </c>
      <c r="C113" s="279">
        <v>0</v>
      </c>
      <c r="D113" s="279">
        <v>0</v>
      </c>
      <c r="E113" s="279">
        <v>0</v>
      </c>
      <c r="F113" s="279">
        <v>0</v>
      </c>
      <c r="G113" s="279">
        <v>0</v>
      </c>
      <c r="H113" s="279">
        <v>0</v>
      </c>
      <c r="I113" s="279">
        <v>0</v>
      </c>
      <c r="J113" s="280">
        <v>0</v>
      </c>
      <c r="K113" s="279">
        <v>2</v>
      </c>
      <c r="L113" s="279">
        <v>0</v>
      </c>
      <c r="M113" s="279">
        <v>0</v>
      </c>
      <c r="N113" s="279">
        <v>0</v>
      </c>
      <c r="O113" s="281">
        <v>0</v>
      </c>
      <c r="P113" s="281">
        <v>0</v>
      </c>
      <c r="Q113" s="281">
        <v>0</v>
      </c>
      <c r="R113" s="282">
        <v>0</v>
      </c>
      <c r="S113" s="277">
        <f t="shared" si="3"/>
        <v>2</v>
      </c>
    </row>
    <row r="114" spans="1:19" x14ac:dyDescent="0.2">
      <c r="A114" s="277" t="s">
        <v>249</v>
      </c>
      <c r="B114" s="289" t="s">
        <v>179</v>
      </c>
      <c r="C114" s="279">
        <v>0</v>
      </c>
      <c r="D114" s="279">
        <v>0</v>
      </c>
      <c r="E114" s="279">
        <v>0</v>
      </c>
      <c r="F114" s="279">
        <v>0</v>
      </c>
      <c r="G114" s="279">
        <v>0</v>
      </c>
      <c r="H114" s="279">
        <v>0</v>
      </c>
      <c r="I114" s="279">
        <v>0</v>
      </c>
      <c r="J114" s="280">
        <v>0</v>
      </c>
      <c r="K114" s="279">
        <v>2</v>
      </c>
      <c r="L114" s="279">
        <v>0</v>
      </c>
      <c r="M114" s="279">
        <v>0</v>
      </c>
      <c r="N114" s="279">
        <v>0</v>
      </c>
      <c r="O114" s="281">
        <v>0</v>
      </c>
      <c r="P114" s="281">
        <v>0</v>
      </c>
      <c r="Q114" s="281">
        <v>0</v>
      </c>
      <c r="R114" s="282">
        <v>0</v>
      </c>
      <c r="S114" s="277">
        <f t="shared" si="3"/>
        <v>2</v>
      </c>
    </row>
    <row r="115" spans="1:19" x14ac:dyDescent="0.2">
      <c r="A115" s="277" t="s">
        <v>251</v>
      </c>
      <c r="B115" s="290" t="s">
        <v>181</v>
      </c>
      <c r="C115" s="279">
        <v>0</v>
      </c>
      <c r="D115" s="279">
        <v>0</v>
      </c>
      <c r="E115" s="279">
        <v>0</v>
      </c>
      <c r="F115" s="279">
        <v>0</v>
      </c>
      <c r="G115" s="279">
        <v>0</v>
      </c>
      <c r="H115" s="279">
        <v>0</v>
      </c>
      <c r="I115" s="279">
        <v>1</v>
      </c>
      <c r="J115" s="279">
        <v>1</v>
      </c>
      <c r="K115" s="279">
        <v>0</v>
      </c>
      <c r="L115" s="279">
        <v>0</v>
      </c>
      <c r="M115" s="279">
        <v>0</v>
      </c>
      <c r="N115" s="279">
        <v>0</v>
      </c>
      <c r="O115" s="281">
        <v>0</v>
      </c>
      <c r="P115" s="281">
        <v>0</v>
      </c>
      <c r="Q115" s="281">
        <v>0</v>
      </c>
      <c r="R115" s="282">
        <v>0</v>
      </c>
      <c r="S115" s="277">
        <f t="shared" si="3"/>
        <v>2</v>
      </c>
    </row>
    <row r="116" spans="1:19" x14ac:dyDescent="0.2">
      <c r="A116" s="277" t="s">
        <v>253</v>
      </c>
      <c r="B116" s="291" t="s">
        <v>183</v>
      </c>
      <c r="C116" s="279">
        <v>1</v>
      </c>
      <c r="D116" s="279">
        <v>0</v>
      </c>
      <c r="E116" s="279">
        <v>0</v>
      </c>
      <c r="F116" s="279">
        <v>0</v>
      </c>
      <c r="G116" s="279">
        <v>0</v>
      </c>
      <c r="H116" s="279">
        <v>0</v>
      </c>
      <c r="I116" s="279">
        <v>0</v>
      </c>
      <c r="J116" s="279">
        <v>0</v>
      </c>
      <c r="K116" s="279">
        <v>0</v>
      </c>
      <c r="L116" s="279">
        <v>0</v>
      </c>
      <c r="M116" s="279">
        <v>0</v>
      </c>
      <c r="N116" s="279">
        <v>0</v>
      </c>
      <c r="O116" s="281">
        <v>0</v>
      </c>
      <c r="P116" s="281">
        <v>0</v>
      </c>
      <c r="Q116" s="281">
        <v>0</v>
      </c>
      <c r="R116" s="282">
        <v>0</v>
      </c>
      <c r="S116" s="277">
        <f t="shared" si="3"/>
        <v>1</v>
      </c>
    </row>
    <row r="117" spans="1:19" x14ac:dyDescent="0.2">
      <c r="A117" s="277" t="s">
        <v>255</v>
      </c>
      <c r="B117" s="291" t="s">
        <v>185</v>
      </c>
      <c r="C117" s="279">
        <v>1</v>
      </c>
      <c r="D117" s="279">
        <v>0</v>
      </c>
      <c r="E117" s="279">
        <v>0</v>
      </c>
      <c r="F117" s="279">
        <v>0</v>
      </c>
      <c r="G117" s="279">
        <v>0</v>
      </c>
      <c r="H117" s="279">
        <v>0</v>
      </c>
      <c r="I117" s="279">
        <v>0</v>
      </c>
      <c r="J117" s="279">
        <v>0</v>
      </c>
      <c r="K117" s="279">
        <v>0</v>
      </c>
      <c r="L117" s="279">
        <v>0</v>
      </c>
      <c r="M117" s="279">
        <v>0</v>
      </c>
      <c r="N117" s="279">
        <v>0</v>
      </c>
      <c r="O117" s="281">
        <v>0</v>
      </c>
      <c r="P117" s="281">
        <v>0</v>
      </c>
      <c r="Q117" s="281">
        <v>0</v>
      </c>
      <c r="R117" s="282">
        <v>0</v>
      </c>
      <c r="S117" s="277">
        <f t="shared" si="3"/>
        <v>1</v>
      </c>
    </row>
    <row r="118" spans="1:19" x14ac:dyDescent="0.2">
      <c r="A118" s="277" t="s">
        <v>257</v>
      </c>
      <c r="B118" s="289" t="s">
        <v>187</v>
      </c>
      <c r="C118" s="279">
        <v>0</v>
      </c>
      <c r="D118" s="279">
        <v>1</v>
      </c>
      <c r="E118" s="279">
        <v>0</v>
      </c>
      <c r="F118" s="279">
        <v>0</v>
      </c>
      <c r="G118" s="279">
        <v>0</v>
      </c>
      <c r="H118" s="279">
        <v>0</v>
      </c>
      <c r="I118" s="279">
        <v>0</v>
      </c>
      <c r="J118" s="279">
        <v>0</v>
      </c>
      <c r="K118" s="279">
        <v>0</v>
      </c>
      <c r="L118" s="279">
        <v>0</v>
      </c>
      <c r="M118" s="279">
        <v>0</v>
      </c>
      <c r="N118" s="279">
        <v>0</v>
      </c>
      <c r="O118" s="281">
        <v>0</v>
      </c>
      <c r="P118" s="281">
        <v>0</v>
      </c>
      <c r="Q118" s="281">
        <v>0</v>
      </c>
      <c r="R118" s="282">
        <v>0</v>
      </c>
      <c r="S118" s="277">
        <f t="shared" si="3"/>
        <v>1</v>
      </c>
    </row>
    <row r="119" spans="1:19" x14ac:dyDescent="0.2">
      <c r="A119" s="277" t="s">
        <v>259</v>
      </c>
      <c r="B119" s="289" t="s">
        <v>189</v>
      </c>
      <c r="C119" s="279">
        <v>0</v>
      </c>
      <c r="D119" s="279">
        <v>1</v>
      </c>
      <c r="E119" s="279">
        <v>0</v>
      </c>
      <c r="F119" s="279">
        <v>0</v>
      </c>
      <c r="G119" s="279">
        <v>0</v>
      </c>
      <c r="H119" s="279">
        <v>0</v>
      </c>
      <c r="I119" s="279">
        <v>0</v>
      </c>
      <c r="J119" s="279">
        <v>0</v>
      </c>
      <c r="K119" s="279">
        <v>0</v>
      </c>
      <c r="L119" s="279">
        <v>0</v>
      </c>
      <c r="M119" s="279">
        <v>0</v>
      </c>
      <c r="N119" s="279">
        <v>0</v>
      </c>
      <c r="O119" s="281">
        <v>0</v>
      </c>
      <c r="P119" s="281">
        <v>0</v>
      </c>
      <c r="Q119" s="281">
        <v>0</v>
      </c>
      <c r="R119" s="282">
        <v>0</v>
      </c>
      <c r="S119" s="277">
        <f t="shared" si="3"/>
        <v>1</v>
      </c>
    </row>
    <row r="120" spans="1:19" x14ac:dyDescent="0.2">
      <c r="A120" s="277" t="s">
        <v>261</v>
      </c>
      <c r="B120" s="289" t="s">
        <v>191</v>
      </c>
      <c r="C120" s="279">
        <v>0</v>
      </c>
      <c r="D120" s="279">
        <v>0</v>
      </c>
      <c r="E120" s="279">
        <v>1</v>
      </c>
      <c r="F120" s="279">
        <v>0</v>
      </c>
      <c r="G120" s="279">
        <v>0</v>
      </c>
      <c r="H120" s="279">
        <v>0</v>
      </c>
      <c r="I120" s="279">
        <v>0</v>
      </c>
      <c r="J120" s="279">
        <v>0</v>
      </c>
      <c r="K120" s="279">
        <v>0</v>
      </c>
      <c r="L120" s="279">
        <v>0</v>
      </c>
      <c r="M120" s="279">
        <v>0</v>
      </c>
      <c r="N120" s="279">
        <v>0</v>
      </c>
      <c r="O120" s="281">
        <v>0</v>
      </c>
      <c r="P120" s="281">
        <v>0</v>
      </c>
      <c r="Q120" s="281">
        <v>0</v>
      </c>
      <c r="R120" s="282">
        <v>0</v>
      </c>
      <c r="S120" s="277">
        <f t="shared" si="3"/>
        <v>1</v>
      </c>
    </row>
    <row r="121" spans="1:19" x14ac:dyDescent="0.2">
      <c r="A121" s="277" t="s">
        <v>263</v>
      </c>
      <c r="B121" s="289" t="s">
        <v>193</v>
      </c>
      <c r="C121" s="279">
        <v>0</v>
      </c>
      <c r="D121" s="279">
        <v>0</v>
      </c>
      <c r="E121" s="279">
        <v>1</v>
      </c>
      <c r="F121" s="279">
        <v>0</v>
      </c>
      <c r="G121" s="279">
        <v>0</v>
      </c>
      <c r="H121" s="279">
        <v>0</v>
      </c>
      <c r="I121" s="279">
        <v>0</v>
      </c>
      <c r="J121" s="279">
        <v>0</v>
      </c>
      <c r="K121" s="279">
        <v>0</v>
      </c>
      <c r="L121" s="279">
        <v>0</v>
      </c>
      <c r="M121" s="279">
        <v>0</v>
      </c>
      <c r="N121" s="279">
        <v>0</v>
      </c>
      <c r="O121" s="281">
        <v>0</v>
      </c>
      <c r="P121" s="281">
        <v>0</v>
      </c>
      <c r="Q121" s="281">
        <v>0</v>
      </c>
      <c r="R121" s="282">
        <v>0</v>
      </c>
      <c r="S121" s="277">
        <f t="shared" si="3"/>
        <v>1</v>
      </c>
    </row>
    <row r="122" spans="1:19" x14ac:dyDescent="0.2">
      <c r="A122" s="277" t="s">
        <v>265</v>
      </c>
      <c r="B122" s="289" t="s">
        <v>195</v>
      </c>
      <c r="C122" s="279">
        <v>0</v>
      </c>
      <c r="D122" s="279">
        <v>0</v>
      </c>
      <c r="E122" s="279">
        <v>1</v>
      </c>
      <c r="F122" s="279">
        <v>0</v>
      </c>
      <c r="G122" s="279">
        <v>0</v>
      </c>
      <c r="H122" s="279">
        <v>0</v>
      </c>
      <c r="I122" s="279">
        <v>0</v>
      </c>
      <c r="J122" s="279">
        <v>0</v>
      </c>
      <c r="K122" s="279">
        <v>0</v>
      </c>
      <c r="L122" s="279">
        <v>0</v>
      </c>
      <c r="M122" s="279">
        <v>0</v>
      </c>
      <c r="N122" s="279">
        <v>0</v>
      </c>
      <c r="O122" s="281">
        <v>0</v>
      </c>
      <c r="P122" s="281">
        <v>0</v>
      </c>
      <c r="Q122" s="281">
        <v>0</v>
      </c>
      <c r="R122" s="282">
        <v>0</v>
      </c>
      <c r="S122" s="277">
        <f t="shared" si="3"/>
        <v>1</v>
      </c>
    </row>
    <row r="123" spans="1:19" x14ac:dyDescent="0.2">
      <c r="A123" s="277" t="s">
        <v>266</v>
      </c>
      <c r="B123" s="289" t="s">
        <v>197</v>
      </c>
      <c r="C123" s="279">
        <v>0</v>
      </c>
      <c r="D123" s="279">
        <v>0</v>
      </c>
      <c r="E123" s="279">
        <v>1</v>
      </c>
      <c r="F123" s="279">
        <v>0</v>
      </c>
      <c r="G123" s="279">
        <v>0</v>
      </c>
      <c r="H123" s="279">
        <v>0</v>
      </c>
      <c r="I123" s="279">
        <v>0</v>
      </c>
      <c r="J123" s="279">
        <v>0</v>
      </c>
      <c r="K123" s="279">
        <v>0</v>
      </c>
      <c r="L123" s="279">
        <v>0</v>
      </c>
      <c r="M123" s="279">
        <v>0</v>
      </c>
      <c r="N123" s="279">
        <v>0</v>
      </c>
      <c r="O123" s="281">
        <v>0</v>
      </c>
      <c r="P123" s="281">
        <v>0</v>
      </c>
      <c r="Q123" s="281">
        <v>0</v>
      </c>
      <c r="R123" s="282">
        <v>0</v>
      </c>
      <c r="S123" s="277">
        <f t="shared" si="3"/>
        <v>1</v>
      </c>
    </row>
    <row r="124" spans="1:19" x14ac:dyDescent="0.2">
      <c r="A124" s="277" t="s">
        <v>268</v>
      </c>
      <c r="B124" s="289" t="s">
        <v>199</v>
      </c>
      <c r="C124" s="279">
        <v>0</v>
      </c>
      <c r="D124" s="279">
        <v>0</v>
      </c>
      <c r="E124" s="279">
        <v>1</v>
      </c>
      <c r="F124" s="279">
        <v>0</v>
      </c>
      <c r="G124" s="279">
        <v>0</v>
      </c>
      <c r="H124" s="279">
        <v>0</v>
      </c>
      <c r="I124" s="279">
        <v>0</v>
      </c>
      <c r="J124" s="279">
        <v>0</v>
      </c>
      <c r="K124" s="279">
        <v>0</v>
      </c>
      <c r="L124" s="279">
        <v>0</v>
      </c>
      <c r="M124" s="279">
        <v>0</v>
      </c>
      <c r="N124" s="279">
        <v>0</v>
      </c>
      <c r="O124" s="281">
        <v>0</v>
      </c>
      <c r="P124" s="281">
        <v>0</v>
      </c>
      <c r="Q124" s="281">
        <v>0</v>
      </c>
      <c r="R124" s="282">
        <v>0</v>
      </c>
      <c r="S124" s="277">
        <f t="shared" si="3"/>
        <v>1</v>
      </c>
    </row>
    <row r="125" spans="1:19" x14ac:dyDescent="0.2">
      <c r="A125" s="277" t="s">
        <v>270</v>
      </c>
      <c r="B125" s="289" t="s">
        <v>201</v>
      </c>
      <c r="C125" s="279">
        <v>0</v>
      </c>
      <c r="D125" s="279">
        <v>0</v>
      </c>
      <c r="E125" s="279">
        <v>0</v>
      </c>
      <c r="F125" s="279">
        <v>1</v>
      </c>
      <c r="G125" s="279">
        <v>0</v>
      </c>
      <c r="H125" s="279">
        <v>0</v>
      </c>
      <c r="I125" s="279">
        <v>0</v>
      </c>
      <c r="J125" s="279">
        <v>0</v>
      </c>
      <c r="K125" s="279">
        <v>0</v>
      </c>
      <c r="L125" s="279">
        <v>0</v>
      </c>
      <c r="M125" s="279">
        <v>0</v>
      </c>
      <c r="N125" s="279">
        <v>0</v>
      </c>
      <c r="O125" s="281">
        <v>0</v>
      </c>
      <c r="P125" s="281">
        <v>0</v>
      </c>
      <c r="Q125" s="281">
        <v>0</v>
      </c>
      <c r="R125" s="282">
        <v>0</v>
      </c>
      <c r="S125" s="277">
        <f t="shared" si="3"/>
        <v>1</v>
      </c>
    </row>
    <row r="126" spans="1:19" x14ac:dyDescent="0.2">
      <c r="A126" s="277" t="s">
        <v>272</v>
      </c>
      <c r="B126" s="289" t="s">
        <v>203</v>
      </c>
      <c r="C126" s="279">
        <v>0</v>
      </c>
      <c r="D126" s="279">
        <v>0</v>
      </c>
      <c r="E126" s="279">
        <v>0</v>
      </c>
      <c r="F126" s="279">
        <v>1</v>
      </c>
      <c r="G126" s="279">
        <v>0</v>
      </c>
      <c r="H126" s="279">
        <v>0</v>
      </c>
      <c r="I126" s="279">
        <v>0</v>
      </c>
      <c r="J126" s="279">
        <v>0</v>
      </c>
      <c r="K126" s="279">
        <v>0</v>
      </c>
      <c r="L126" s="279">
        <v>0</v>
      </c>
      <c r="M126" s="279">
        <v>0</v>
      </c>
      <c r="N126" s="279">
        <v>0</v>
      </c>
      <c r="O126" s="281">
        <v>0</v>
      </c>
      <c r="P126" s="281">
        <v>0</v>
      </c>
      <c r="Q126" s="281">
        <v>0</v>
      </c>
      <c r="R126" s="282">
        <v>0</v>
      </c>
      <c r="S126" s="277">
        <f t="shared" si="3"/>
        <v>1</v>
      </c>
    </row>
    <row r="127" spans="1:19" x14ac:dyDescent="0.2">
      <c r="A127" s="277" t="s">
        <v>279</v>
      </c>
      <c r="B127" s="292" t="s">
        <v>205</v>
      </c>
      <c r="C127" s="279">
        <v>0</v>
      </c>
      <c r="D127" s="279">
        <v>0</v>
      </c>
      <c r="E127" s="279">
        <v>0</v>
      </c>
      <c r="F127" s="279">
        <v>1</v>
      </c>
      <c r="G127" s="279">
        <v>0</v>
      </c>
      <c r="H127" s="279">
        <v>0</v>
      </c>
      <c r="I127" s="279">
        <v>0</v>
      </c>
      <c r="J127" s="279">
        <v>0</v>
      </c>
      <c r="K127" s="279">
        <v>0</v>
      </c>
      <c r="L127" s="279">
        <v>0</v>
      </c>
      <c r="M127" s="279">
        <v>0</v>
      </c>
      <c r="N127" s="279">
        <v>0</v>
      </c>
      <c r="O127" s="281">
        <v>0</v>
      </c>
      <c r="P127" s="281">
        <v>0</v>
      </c>
      <c r="Q127" s="281">
        <v>0</v>
      </c>
      <c r="R127" s="282">
        <v>0</v>
      </c>
      <c r="S127" s="277">
        <f t="shared" si="3"/>
        <v>1</v>
      </c>
    </row>
    <row r="128" spans="1:19" x14ac:dyDescent="0.2">
      <c r="A128" s="277" t="s">
        <v>280</v>
      </c>
      <c r="B128" s="289" t="s">
        <v>207</v>
      </c>
      <c r="C128" s="279">
        <v>0</v>
      </c>
      <c r="D128" s="279">
        <v>0</v>
      </c>
      <c r="E128" s="279">
        <v>0</v>
      </c>
      <c r="F128" s="279">
        <v>1</v>
      </c>
      <c r="G128" s="279">
        <v>0</v>
      </c>
      <c r="H128" s="279">
        <v>0</v>
      </c>
      <c r="I128" s="279">
        <v>0</v>
      </c>
      <c r="J128" s="279">
        <v>0</v>
      </c>
      <c r="K128" s="279">
        <v>0</v>
      </c>
      <c r="L128" s="279">
        <v>0</v>
      </c>
      <c r="M128" s="279">
        <v>0</v>
      </c>
      <c r="N128" s="279">
        <v>0</v>
      </c>
      <c r="O128" s="281">
        <v>0</v>
      </c>
      <c r="P128" s="281">
        <v>0</v>
      </c>
      <c r="Q128" s="281">
        <v>0</v>
      </c>
      <c r="R128" s="282">
        <v>0</v>
      </c>
      <c r="S128" s="277">
        <f t="shared" si="3"/>
        <v>1</v>
      </c>
    </row>
    <row r="129" spans="1:19" x14ac:dyDescent="0.2">
      <c r="A129" s="277" t="s">
        <v>281</v>
      </c>
      <c r="B129" s="289" t="s">
        <v>209</v>
      </c>
      <c r="C129" s="279">
        <v>0</v>
      </c>
      <c r="D129" s="279">
        <v>0</v>
      </c>
      <c r="E129" s="279">
        <v>0</v>
      </c>
      <c r="F129" s="279">
        <v>1</v>
      </c>
      <c r="G129" s="279">
        <v>0</v>
      </c>
      <c r="H129" s="279">
        <v>0</v>
      </c>
      <c r="I129" s="279">
        <v>0</v>
      </c>
      <c r="J129" s="279">
        <v>0</v>
      </c>
      <c r="K129" s="279">
        <v>0</v>
      </c>
      <c r="L129" s="279">
        <v>0</v>
      </c>
      <c r="M129" s="279">
        <v>0</v>
      </c>
      <c r="N129" s="279">
        <v>0</v>
      </c>
      <c r="O129" s="281">
        <v>0</v>
      </c>
      <c r="P129" s="281">
        <v>0</v>
      </c>
      <c r="Q129" s="281">
        <v>0</v>
      </c>
      <c r="R129" s="282">
        <v>0</v>
      </c>
      <c r="S129" s="277">
        <f t="shared" si="3"/>
        <v>1</v>
      </c>
    </row>
    <row r="130" spans="1:19" x14ac:dyDescent="0.2">
      <c r="A130" s="277" t="s">
        <v>283</v>
      </c>
      <c r="B130" s="289" t="s">
        <v>211</v>
      </c>
      <c r="C130" s="279">
        <v>0</v>
      </c>
      <c r="D130" s="279">
        <v>0</v>
      </c>
      <c r="E130" s="279">
        <v>0</v>
      </c>
      <c r="F130" s="279">
        <v>1</v>
      </c>
      <c r="G130" s="279">
        <v>0</v>
      </c>
      <c r="H130" s="279">
        <v>0</v>
      </c>
      <c r="I130" s="279">
        <v>0</v>
      </c>
      <c r="J130" s="279">
        <v>0</v>
      </c>
      <c r="K130" s="279">
        <v>0</v>
      </c>
      <c r="L130" s="279">
        <v>0</v>
      </c>
      <c r="M130" s="279">
        <v>0</v>
      </c>
      <c r="N130" s="279">
        <v>0</v>
      </c>
      <c r="O130" s="281">
        <v>0</v>
      </c>
      <c r="P130" s="281">
        <v>0</v>
      </c>
      <c r="Q130" s="281">
        <v>0</v>
      </c>
      <c r="R130" s="282">
        <v>0</v>
      </c>
      <c r="S130" s="277">
        <f t="shared" si="3"/>
        <v>1</v>
      </c>
    </row>
    <row r="131" spans="1:19" x14ac:dyDescent="0.2">
      <c r="A131" s="277" t="s">
        <v>286</v>
      </c>
      <c r="B131" s="289" t="s">
        <v>213</v>
      </c>
      <c r="C131" s="279">
        <v>0</v>
      </c>
      <c r="D131" s="279">
        <v>0</v>
      </c>
      <c r="E131" s="279">
        <v>0</v>
      </c>
      <c r="F131" s="279">
        <v>1</v>
      </c>
      <c r="G131" s="279">
        <v>0</v>
      </c>
      <c r="H131" s="279">
        <v>0</v>
      </c>
      <c r="I131" s="279">
        <v>0</v>
      </c>
      <c r="J131" s="279">
        <v>0</v>
      </c>
      <c r="K131" s="279">
        <v>0</v>
      </c>
      <c r="L131" s="279">
        <v>0</v>
      </c>
      <c r="M131" s="279">
        <v>0</v>
      </c>
      <c r="N131" s="279">
        <v>0</v>
      </c>
      <c r="O131" s="281">
        <v>0</v>
      </c>
      <c r="P131" s="281">
        <v>0</v>
      </c>
      <c r="Q131" s="281">
        <v>0</v>
      </c>
      <c r="R131" s="282">
        <v>0</v>
      </c>
      <c r="S131" s="277">
        <f t="shared" ref="S131:S162" si="4">SUM(C131:R131)</f>
        <v>1</v>
      </c>
    </row>
    <row r="132" spans="1:19" x14ac:dyDescent="0.2">
      <c r="A132" s="277" t="s">
        <v>288</v>
      </c>
      <c r="B132" s="289" t="s">
        <v>219</v>
      </c>
      <c r="C132" s="279">
        <v>0</v>
      </c>
      <c r="D132" s="279">
        <v>0</v>
      </c>
      <c r="E132" s="279">
        <v>0</v>
      </c>
      <c r="F132" s="279">
        <v>0</v>
      </c>
      <c r="G132" s="279">
        <v>1</v>
      </c>
      <c r="H132" s="279">
        <v>0</v>
      </c>
      <c r="I132" s="279">
        <v>0</v>
      </c>
      <c r="J132" s="279">
        <v>0</v>
      </c>
      <c r="K132" s="279">
        <v>0</v>
      </c>
      <c r="L132" s="279">
        <v>0</v>
      </c>
      <c r="M132" s="279">
        <v>0</v>
      </c>
      <c r="N132" s="279">
        <v>0</v>
      </c>
      <c r="O132" s="281">
        <v>0</v>
      </c>
      <c r="P132" s="281">
        <v>0</v>
      </c>
      <c r="Q132" s="281">
        <v>0</v>
      </c>
      <c r="R132" s="282">
        <v>0</v>
      </c>
      <c r="S132" s="277">
        <f t="shared" si="4"/>
        <v>1</v>
      </c>
    </row>
    <row r="133" spans="1:19" x14ac:dyDescent="0.2">
      <c r="A133" s="277" t="s">
        <v>290</v>
      </c>
      <c r="B133" s="289" t="s">
        <v>221</v>
      </c>
      <c r="C133" s="279">
        <v>0</v>
      </c>
      <c r="D133" s="279">
        <v>0</v>
      </c>
      <c r="E133" s="279">
        <v>0</v>
      </c>
      <c r="F133" s="279">
        <v>0</v>
      </c>
      <c r="G133" s="279">
        <v>1</v>
      </c>
      <c r="H133" s="279">
        <v>0</v>
      </c>
      <c r="I133" s="279">
        <v>0</v>
      </c>
      <c r="J133" s="279">
        <v>0</v>
      </c>
      <c r="K133" s="279">
        <v>0</v>
      </c>
      <c r="L133" s="279">
        <v>0</v>
      </c>
      <c r="M133" s="279">
        <v>0</v>
      </c>
      <c r="N133" s="279">
        <v>0</v>
      </c>
      <c r="O133" s="281">
        <v>0</v>
      </c>
      <c r="P133" s="281">
        <v>0</v>
      </c>
      <c r="Q133" s="281">
        <v>0</v>
      </c>
      <c r="R133" s="282">
        <v>0</v>
      </c>
      <c r="S133" s="277">
        <f t="shared" si="4"/>
        <v>1</v>
      </c>
    </row>
    <row r="134" spans="1:19" x14ac:dyDescent="0.2">
      <c r="A134" s="277" t="s">
        <v>291</v>
      </c>
      <c r="B134" s="289" t="s">
        <v>223</v>
      </c>
      <c r="C134" s="279">
        <v>0</v>
      </c>
      <c r="D134" s="279">
        <v>0</v>
      </c>
      <c r="E134" s="279">
        <v>0</v>
      </c>
      <c r="F134" s="279">
        <v>0</v>
      </c>
      <c r="G134" s="279">
        <v>1</v>
      </c>
      <c r="H134" s="279">
        <v>0</v>
      </c>
      <c r="I134" s="279">
        <v>0</v>
      </c>
      <c r="J134" s="279">
        <v>0</v>
      </c>
      <c r="K134" s="279">
        <v>0</v>
      </c>
      <c r="L134" s="279">
        <v>0</v>
      </c>
      <c r="M134" s="279">
        <v>0</v>
      </c>
      <c r="N134" s="279">
        <v>0</v>
      </c>
      <c r="O134" s="281">
        <v>0</v>
      </c>
      <c r="P134" s="281">
        <v>0</v>
      </c>
      <c r="Q134" s="281">
        <v>0</v>
      </c>
      <c r="R134" s="282">
        <v>0</v>
      </c>
      <c r="S134" s="277">
        <f t="shared" si="4"/>
        <v>1</v>
      </c>
    </row>
    <row r="135" spans="1:19" x14ac:dyDescent="0.2">
      <c r="A135" s="277" t="s">
        <v>295</v>
      </c>
      <c r="B135" s="289" t="s">
        <v>225</v>
      </c>
      <c r="C135" s="279">
        <v>0</v>
      </c>
      <c r="D135" s="279">
        <v>0</v>
      </c>
      <c r="E135" s="279">
        <v>0</v>
      </c>
      <c r="F135" s="279">
        <v>0</v>
      </c>
      <c r="G135" s="279">
        <v>1</v>
      </c>
      <c r="H135" s="279">
        <v>0</v>
      </c>
      <c r="I135" s="279">
        <v>0</v>
      </c>
      <c r="J135" s="279">
        <v>0</v>
      </c>
      <c r="K135" s="279">
        <v>0</v>
      </c>
      <c r="L135" s="279">
        <v>0</v>
      </c>
      <c r="M135" s="279">
        <v>0</v>
      </c>
      <c r="N135" s="279">
        <v>0</v>
      </c>
      <c r="O135" s="281">
        <v>0</v>
      </c>
      <c r="P135" s="281">
        <v>0</v>
      </c>
      <c r="Q135" s="281">
        <v>0</v>
      </c>
      <c r="R135" s="282">
        <v>0</v>
      </c>
      <c r="S135" s="277">
        <f t="shared" si="4"/>
        <v>1</v>
      </c>
    </row>
    <row r="136" spans="1:19" x14ac:dyDescent="0.2">
      <c r="A136" s="277" t="s">
        <v>296</v>
      </c>
      <c r="B136" s="289" t="s">
        <v>227</v>
      </c>
      <c r="C136" s="279">
        <v>0</v>
      </c>
      <c r="D136" s="279">
        <v>0</v>
      </c>
      <c r="E136" s="279">
        <v>0</v>
      </c>
      <c r="F136" s="279">
        <v>0</v>
      </c>
      <c r="G136" s="279">
        <v>1</v>
      </c>
      <c r="H136" s="279">
        <v>0</v>
      </c>
      <c r="I136" s="279">
        <v>0</v>
      </c>
      <c r="J136" s="279">
        <v>0</v>
      </c>
      <c r="K136" s="279">
        <v>0</v>
      </c>
      <c r="L136" s="279">
        <v>0</v>
      </c>
      <c r="M136" s="279">
        <v>0</v>
      </c>
      <c r="N136" s="279">
        <v>0</v>
      </c>
      <c r="O136" s="281">
        <v>0</v>
      </c>
      <c r="P136" s="281">
        <v>0</v>
      </c>
      <c r="Q136" s="281">
        <v>0</v>
      </c>
      <c r="R136" s="282">
        <v>0</v>
      </c>
      <c r="S136" s="277">
        <f t="shared" si="4"/>
        <v>1</v>
      </c>
    </row>
    <row r="137" spans="1:19" x14ac:dyDescent="0.2">
      <c r="A137" s="277" t="s">
        <v>300</v>
      </c>
      <c r="B137" s="289" t="s">
        <v>229</v>
      </c>
      <c r="C137" s="279">
        <v>0</v>
      </c>
      <c r="D137" s="279">
        <v>0</v>
      </c>
      <c r="E137" s="279">
        <v>0</v>
      </c>
      <c r="F137" s="279">
        <v>0</v>
      </c>
      <c r="G137" s="279">
        <v>1</v>
      </c>
      <c r="H137" s="279">
        <v>0</v>
      </c>
      <c r="I137" s="279">
        <v>0</v>
      </c>
      <c r="J137" s="279">
        <v>0</v>
      </c>
      <c r="K137" s="279">
        <v>0</v>
      </c>
      <c r="L137" s="279">
        <v>0</v>
      </c>
      <c r="M137" s="279">
        <v>0</v>
      </c>
      <c r="N137" s="279">
        <v>0</v>
      </c>
      <c r="O137" s="281">
        <v>0</v>
      </c>
      <c r="P137" s="281">
        <v>0</v>
      </c>
      <c r="Q137" s="281">
        <v>0</v>
      </c>
      <c r="R137" s="282">
        <v>0</v>
      </c>
      <c r="S137" s="277">
        <f t="shared" si="4"/>
        <v>1</v>
      </c>
    </row>
    <row r="138" spans="1:19" x14ac:dyDescent="0.2">
      <c r="A138" s="277" t="s">
        <v>301</v>
      </c>
      <c r="B138" s="289" t="s">
        <v>231</v>
      </c>
      <c r="C138" s="279">
        <v>0</v>
      </c>
      <c r="D138" s="279">
        <v>0</v>
      </c>
      <c r="E138" s="279">
        <v>0</v>
      </c>
      <c r="F138" s="279">
        <v>0</v>
      </c>
      <c r="G138" s="279">
        <v>1</v>
      </c>
      <c r="H138" s="279">
        <v>0</v>
      </c>
      <c r="I138" s="279">
        <v>0</v>
      </c>
      <c r="J138" s="279">
        <v>0</v>
      </c>
      <c r="K138" s="279">
        <v>0</v>
      </c>
      <c r="L138" s="279">
        <v>0</v>
      </c>
      <c r="M138" s="279">
        <v>0</v>
      </c>
      <c r="N138" s="279">
        <v>0</v>
      </c>
      <c r="O138" s="281">
        <v>0</v>
      </c>
      <c r="P138" s="281">
        <v>0</v>
      </c>
      <c r="Q138" s="281">
        <v>0</v>
      </c>
      <c r="R138" s="282">
        <v>0</v>
      </c>
      <c r="S138" s="277">
        <f t="shared" si="4"/>
        <v>1</v>
      </c>
    </row>
    <row r="139" spans="1:19" x14ac:dyDescent="0.2">
      <c r="A139" s="277" t="s">
        <v>302</v>
      </c>
      <c r="B139" s="289" t="s">
        <v>233</v>
      </c>
      <c r="C139" s="279">
        <v>0</v>
      </c>
      <c r="D139" s="279">
        <v>0</v>
      </c>
      <c r="E139" s="279">
        <v>0</v>
      </c>
      <c r="F139" s="279">
        <v>0</v>
      </c>
      <c r="G139" s="279">
        <v>0</v>
      </c>
      <c r="H139" s="279">
        <v>1</v>
      </c>
      <c r="I139" s="279">
        <v>0</v>
      </c>
      <c r="J139" s="279">
        <v>0</v>
      </c>
      <c r="K139" s="279">
        <v>0</v>
      </c>
      <c r="L139" s="279">
        <v>0</v>
      </c>
      <c r="M139" s="279">
        <v>0</v>
      </c>
      <c r="N139" s="279">
        <v>0</v>
      </c>
      <c r="O139" s="281">
        <v>0</v>
      </c>
      <c r="P139" s="281">
        <v>0</v>
      </c>
      <c r="Q139" s="281">
        <v>0</v>
      </c>
      <c r="R139" s="282">
        <v>0</v>
      </c>
      <c r="S139" s="277">
        <f t="shared" si="4"/>
        <v>1</v>
      </c>
    </row>
    <row r="140" spans="1:19" x14ac:dyDescent="0.2">
      <c r="A140" s="277" t="s">
        <v>303</v>
      </c>
      <c r="B140" s="289" t="s">
        <v>236</v>
      </c>
      <c r="C140" s="279">
        <v>0</v>
      </c>
      <c r="D140" s="279">
        <v>0</v>
      </c>
      <c r="E140" s="279">
        <v>0</v>
      </c>
      <c r="F140" s="279">
        <v>0</v>
      </c>
      <c r="G140" s="279">
        <v>0</v>
      </c>
      <c r="H140" s="279">
        <v>1</v>
      </c>
      <c r="I140" s="279">
        <v>0</v>
      </c>
      <c r="J140" s="279">
        <v>0</v>
      </c>
      <c r="K140" s="279">
        <v>0</v>
      </c>
      <c r="L140" s="279">
        <v>0</v>
      </c>
      <c r="M140" s="279">
        <v>0</v>
      </c>
      <c r="N140" s="279">
        <v>0</v>
      </c>
      <c r="O140" s="281">
        <v>0</v>
      </c>
      <c r="P140" s="281">
        <v>0</v>
      </c>
      <c r="Q140" s="281">
        <v>0</v>
      </c>
      <c r="R140" s="282">
        <v>0</v>
      </c>
      <c r="S140" s="277">
        <f t="shared" si="4"/>
        <v>1</v>
      </c>
    </row>
    <row r="141" spans="1:19" x14ac:dyDescent="0.2">
      <c r="A141" s="277" t="s">
        <v>304</v>
      </c>
      <c r="B141" s="289" t="s">
        <v>238</v>
      </c>
      <c r="C141" s="279">
        <v>0</v>
      </c>
      <c r="D141" s="279">
        <v>0</v>
      </c>
      <c r="E141" s="279">
        <v>0</v>
      </c>
      <c r="F141" s="279">
        <v>0</v>
      </c>
      <c r="G141" s="279">
        <v>0</v>
      </c>
      <c r="H141" s="279">
        <v>1</v>
      </c>
      <c r="I141" s="279">
        <v>0</v>
      </c>
      <c r="J141" s="279">
        <v>0</v>
      </c>
      <c r="K141" s="279">
        <v>0</v>
      </c>
      <c r="L141" s="279">
        <v>0</v>
      </c>
      <c r="M141" s="279">
        <v>0</v>
      </c>
      <c r="N141" s="279">
        <v>0</v>
      </c>
      <c r="O141" s="281">
        <v>0</v>
      </c>
      <c r="P141" s="281">
        <v>0</v>
      </c>
      <c r="Q141" s="281">
        <v>0</v>
      </c>
      <c r="R141" s="282">
        <v>0</v>
      </c>
      <c r="S141" s="277">
        <f t="shared" si="4"/>
        <v>1</v>
      </c>
    </row>
    <row r="142" spans="1:19" x14ac:dyDescent="0.2">
      <c r="A142" s="277" t="s">
        <v>305</v>
      </c>
      <c r="B142" s="289" t="s">
        <v>240</v>
      </c>
      <c r="C142" s="279">
        <v>0</v>
      </c>
      <c r="D142" s="279">
        <v>0</v>
      </c>
      <c r="E142" s="279">
        <v>0</v>
      </c>
      <c r="F142" s="279">
        <v>0</v>
      </c>
      <c r="G142" s="279">
        <v>0</v>
      </c>
      <c r="H142" s="279">
        <v>1</v>
      </c>
      <c r="I142" s="280">
        <v>0</v>
      </c>
      <c r="J142" s="279">
        <v>0</v>
      </c>
      <c r="K142" s="279">
        <v>0</v>
      </c>
      <c r="L142" s="279">
        <v>0</v>
      </c>
      <c r="M142" s="279">
        <v>0</v>
      </c>
      <c r="N142" s="279">
        <v>0</v>
      </c>
      <c r="O142" s="281">
        <v>0</v>
      </c>
      <c r="P142" s="281">
        <v>0</v>
      </c>
      <c r="Q142" s="281">
        <v>0</v>
      </c>
      <c r="R142" s="282">
        <v>0</v>
      </c>
      <c r="S142" s="277">
        <f t="shared" si="4"/>
        <v>1</v>
      </c>
    </row>
    <row r="143" spans="1:19" x14ac:dyDescent="0.2">
      <c r="A143" s="277" t="s">
        <v>306</v>
      </c>
      <c r="B143" s="289" t="s">
        <v>243</v>
      </c>
      <c r="C143" s="279">
        <v>0</v>
      </c>
      <c r="D143" s="279">
        <v>0</v>
      </c>
      <c r="E143" s="279">
        <v>0</v>
      </c>
      <c r="F143" s="279">
        <v>0</v>
      </c>
      <c r="G143" s="279">
        <v>0</v>
      </c>
      <c r="H143" s="279">
        <v>1</v>
      </c>
      <c r="I143" s="279">
        <v>0</v>
      </c>
      <c r="J143" s="279">
        <v>0</v>
      </c>
      <c r="K143" s="279">
        <v>0</v>
      </c>
      <c r="L143" s="279">
        <v>0</v>
      </c>
      <c r="M143" s="279">
        <v>0</v>
      </c>
      <c r="N143" s="279">
        <v>0</v>
      </c>
      <c r="O143" s="281">
        <v>0</v>
      </c>
      <c r="P143" s="281">
        <v>0</v>
      </c>
      <c r="Q143" s="281">
        <v>0</v>
      </c>
      <c r="R143" s="282">
        <v>0</v>
      </c>
      <c r="S143" s="277">
        <f t="shared" si="4"/>
        <v>1</v>
      </c>
    </row>
    <row r="144" spans="1:19" x14ac:dyDescent="0.2">
      <c r="A144" s="277" t="s">
        <v>307</v>
      </c>
      <c r="B144" s="289" t="s">
        <v>245</v>
      </c>
      <c r="C144" s="279">
        <v>0</v>
      </c>
      <c r="D144" s="279">
        <v>0</v>
      </c>
      <c r="E144" s="279">
        <v>0</v>
      </c>
      <c r="F144" s="279">
        <v>0</v>
      </c>
      <c r="G144" s="279">
        <v>0</v>
      </c>
      <c r="H144" s="279">
        <v>1</v>
      </c>
      <c r="I144" s="279">
        <v>0</v>
      </c>
      <c r="J144" s="279">
        <v>0</v>
      </c>
      <c r="K144" s="279">
        <v>0</v>
      </c>
      <c r="L144" s="279">
        <v>0</v>
      </c>
      <c r="M144" s="279">
        <v>0</v>
      </c>
      <c r="N144" s="279">
        <v>0</v>
      </c>
      <c r="O144" s="281">
        <v>0</v>
      </c>
      <c r="P144" s="281">
        <v>0</v>
      </c>
      <c r="Q144" s="281">
        <v>0</v>
      </c>
      <c r="R144" s="282">
        <v>0</v>
      </c>
      <c r="S144" s="277">
        <f t="shared" si="4"/>
        <v>1</v>
      </c>
    </row>
    <row r="145" spans="1:19" x14ac:dyDescent="0.2">
      <c r="A145" s="277" t="s">
        <v>308</v>
      </c>
      <c r="B145" s="289" t="s">
        <v>50</v>
      </c>
      <c r="C145" s="279">
        <v>0</v>
      </c>
      <c r="D145" s="279">
        <v>0</v>
      </c>
      <c r="E145" s="279">
        <v>0</v>
      </c>
      <c r="F145" s="279">
        <v>0</v>
      </c>
      <c r="G145" s="279">
        <v>0</v>
      </c>
      <c r="H145" s="279">
        <v>0</v>
      </c>
      <c r="I145" s="279">
        <v>1</v>
      </c>
      <c r="J145" s="279">
        <v>0</v>
      </c>
      <c r="K145" s="279">
        <v>0</v>
      </c>
      <c r="L145" s="279">
        <v>0</v>
      </c>
      <c r="M145" s="279">
        <v>0</v>
      </c>
      <c r="N145" s="279">
        <v>0</v>
      </c>
      <c r="O145" s="281">
        <v>0</v>
      </c>
      <c r="P145" s="281">
        <v>0</v>
      </c>
      <c r="Q145" s="281">
        <v>0</v>
      </c>
      <c r="R145" s="282">
        <v>0</v>
      </c>
      <c r="S145" s="277">
        <f t="shared" si="4"/>
        <v>1</v>
      </c>
    </row>
    <row r="146" spans="1:19" x14ac:dyDescent="0.2">
      <c r="A146" s="277" t="s">
        <v>309</v>
      </c>
      <c r="B146" s="289" t="s">
        <v>248</v>
      </c>
      <c r="C146" s="279">
        <v>0</v>
      </c>
      <c r="D146" s="279">
        <v>0</v>
      </c>
      <c r="E146" s="279">
        <v>0</v>
      </c>
      <c r="F146" s="279">
        <v>0</v>
      </c>
      <c r="G146" s="279">
        <v>0</v>
      </c>
      <c r="H146" s="279">
        <v>0</v>
      </c>
      <c r="I146" s="279">
        <v>1</v>
      </c>
      <c r="J146" s="279">
        <v>0</v>
      </c>
      <c r="K146" s="279">
        <v>0</v>
      </c>
      <c r="L146" s="279">
        <v>0</v>
      </c>
      <c r="M146" s="279">
        <v>0</v>
      </c>
      <c r="N146" s="279">
        <v>0</v>
      </c>
      <c r="O146" s="281">
        <v>0</v>
      </c>
      <c r="P146" s="281">
        <v>0</v>
      </c>
      <c r="Q146" s="281">
        <v>0</v>
      </c>
      <c r="R146" s="282">
        <v>0</v>
      </c>
      <c r="S146" s="277">
        <f t="shared" si="4"/>
        <v>1</v>
      </c>
    </row>
    <row r="147" spans="1:19" x14ac:dyDescent="0.2">
      <c r="A147" s="277" t="s">
        <v>310</v>
      </c>
      <c r="B147" s="289" t="s">
        <v>250</v>
      </c>
      <c r="C147" s="279">
        <v>0</v>
      </c>
      <c r="D147" s="279">
        <v>0</v>
      </c>
      <c r="E147" s="279">
        <v>0</v>
      </c>
      <c r="F147" s="279">
        <v>0</v>
      </c>
      <c r="G147" s="279">
        <v>0</v>
      </c>
      <c r="H147" s="279">
        <v>0</v>
      </c>
      <c r="I147" s="279">
        <v>1</v>
      </c>
      <c r="J147" s="279">
        <v>0</v>
      </c>
      <c r="K147" s="279">
        <v>0</v>
      </c>
      <c r="L147" s="279">
        <v>0</v>
      </c>
      <c r="M147" s="279">
        <v>0</v>
      </c>
      <c r="N147" s="279">
        <v>0</v>
      </c>
      <c r="O147" s="281">
        <v>0</v>
      </c>
      <c r="P147" s="281">
        <v>0</v>
      </c>
      <c r="Q147" s="281">
        <v>0</v>
      </c>
      <c r="R147" s="282">
        <v>0</v>
      </c>
      <c r="S147" s="277">
        <f t="shared" si="4"/>
        <v>1</v>
      </c>
    </row>
    <row r="148" spans="1:19" x14ac:dyDescent="0.2">
      <c r="A148" s="277" t="s">
        <v>311</v>
      </c>
      <c r="B148" s="289" t="s">
        <v>252</v>
      </c>
      <c r="C148" s="279">
        <v>0</v>
      </c>
      <c r="D148" s="279">
        <v>0</v>
      </c>
      <c r="E148" s="279">
        <v>0</v>
      </c>
      <c r="F148" s="279">
        <v>0</v>
      </c>
      <c r="G148" s="279">
        <v>0</v>
      </c>
      <c r="H148" s="279">
        <v>0</v>
      </c>
      <c r="I148" s="279">
        <v>1</v>
      </c>
      <c r="J148" s="279">
        <v>0</v>
      </c>
      <c r="K148" s="279">
        <v>0</v>
      </c>
      <c r="L148" s="279">
        <v>0</v>
      </c>
      <c r="M148" s="279">
        <v>0</v>
      </c>
      <c r="N148" s="279">
        <v>0</v>
      </c>
      <c r="O148" s="281">
        <v>0</v>
      </c>
      <c r="P148" s="281">
        <v>0</v>
      </c>
      <c r="Q148" s="281">
        <v>0</v>
      </c>
      <c r="R148" s="282">
        <v>0</v>
      </c>
      <c r="S148" s="277">
        <f t="shared" si="4"/>
        <v>1</v>
      </c>
    </row>
    <row r="149" spans="1:19" x14ac:dyDescent="0.2">
      <c r="A149" s="277" t="s">
        <v>312</v>
      </c>
      <c r="B149" s="289" t="s">
        <v>256</v>
      </c>
      <c r="C149" s="279">
        <v>0</v>
      </c>
      <c r="D149" s="279">
        <v>0</v>
      </c>
      <c r="E149" s="279">
        <v>0</v>
      </c>
      <c r="F149" s="279">
        <v>0</v>
      </c>
      <c r="G149" s="279">
        <v>0</v>
      </c>
      <c r="H149" s="279">
        <v>0</v>
      </c>
      <c r="I149" s="279">
        <v>0</v>
      </c>
      <c r="J149" s="279">
        <v>1</v>
      </c>
      <c r="K149" s="279">
        <v>0</v>
      </c>
      <c r="L149" s="279">
        <v>0</v>
      </c>
      <c r="M149" s="279">
        <v>0</v>
      </c>
      <c r="N149" s="279">
        <v>0</v>
      </c>
      <c r="O149" s="281">
        <v>0</v>
      </c>
      <c r="P149" s="281">
        <v>0</v>
      </c>
      <c r="Q149" s="281">
        <v>0</v>
      </c>
      <c r="R149" s="282">
        <v>0</v>
      </c>
      <c r="S149" s="277">
        <f t="shared" si="4"/>
        <v>1</v>
      </c>
    </row>
    <row r="150" spans="1:19" x14ac:dyDescent="0.2">
      <c r="A150" s="277" t="s">
        <v>313</v>
      </c>
      <c r="B150" s="289" t="s">
        <v>258</v>
      </c>
      <c r="C150" s="279">
        <v>0</v>
      </c>
      <c r="D150" s="279">
        <v>0</v>
      </c>
      <c r="E150" s="279">
        <v>0</v>
      </c>
      <c r="F150" s="279">
        <v>0</v>
      </c>
      <c r="G150" s="279">
        <v>0</v>
      </c>
      <c r="H150" s="279">
        <v>0</v>
      </c>
      <c r="I150" s="279">
        <v>0</v>
      </c>
      <c r="J150" s="279">
        <v>1</v>
      </c>
      <c r="K150" s="279">
        <v>0</v>
      </c>
      <c r="L150" s="279">
        <v>0</v>
      </c>
      <c r="M150" s="279">
        <v>0</v>
      </c>
      <c r="N150" s="279">
        <v>0</v>
      </c>
      <c r="O150" s="281">
        <v>0</v>
      </c>
      <c r="P150" s="281">
        <v>0</v>
      </c>
      <c r="Q150" s="281">
        <v>0</v>
      </c>
      <c r="R150" s="282">
        <v>0</v>
      </c>
      <c r="S150" s="277">
        <f t="shared" si="4"/>
        <v>1</v>
      </c>
    </row>
    <row r="151" spans="1:19" x14ac:dyDescent="0.2">
      <c r="A151" s="277" t="s">
        <v>314</v>
      </c>
      <c r="B151" s="289" t="s">
        <v>260</v>
      </c>
      <c r="C151" s="279">
        <v>0</v>
      </c>
      <c r="D151" s="279">
        <v>0</v>
      </c>
      <c r="E151" s="279">
        <v>0</v>
      </c>
      <c r="F151" s="279">
        <v>0</v>
      </c>
      <c r="G151" s="279">
        <v>0</v>
      </c>
      <c r="H151" s="279">
        <v>0</v>
      </c>
      <c r="I151" s="279">
        <v>0</v>
      </c>
      <c r="J151" s="279">
        <v>1</v>
      </c>
      <c r="K151" s="279">
        <v>0</v>
      </c>
      <c r="L151" s="279">
        <v>0</v>
      </c>
      <c r="M151" s="279">
        <v>0</v>
      </c>
      <c r="N151" s="279">
        <v>0</v>
      </c>
      <c r="O151" s="281">
        <v>0</v>
      </c>
      <c r="P151" s="281">
        <v>0</v>
      </c>
      <c r="Q151" s="281">
        <v>0</v>
      </c>
      <c r="R151" s="282">
        <v>0</v>
      </c>
      <c r="S151" s="277">
        <f t="shared" si="4"/>
        <v>1</v>
      </c>
    </row>
    <row r="152" spans="1:19" x14ac:dyDescent="0.2">
      <c r="A152" s="277" t="s">
        <v>315</v>
      </c>
      <c r="B152" s="289" t="s">
        <v>262</v>
      </c>
      <c r="C152" s="279">
        <v>0</v>
      </c>
      <c r="D152" s="279">
        <v>0</v>
      </c>
      <c r="E152" s="279">
        <v>0</v>
      </c>
      <c r="F152" s="279">
        <v>0</v>
      </c>
      <c r="G152" s="279">
        <v>0</v>
      </c>
      <c r="H152" s="279">
        <v>0</v>
      </c>
      <c r="I152" s="279">
        <v>0</v>
      </c>
      <c r="J152" s="280">
        <v>0</v>
      </c>
      <c r="K152" s="279">
        <v>1</v>
      </c>
      <c r="L152" s="279">
        <v>0</v>
      </c>
      <c r="M152" s="279">
        <v>0</v>
      </c>
      <c r="N152" s="279">
        <v>0</v>
      </c>
      <c r="O152" s="281">
        <v>0</v>
      </c>
      <c r="P152" s="281">
        <v>0</v>
      </c>
      <c r="Q152" s="281">
        <v>0</v>
      </c>
      <c r="R152" s="282">
        <v>0</v>
      </c>
      <c r="S152" s="277">
        <f t="shared" si="4"/>
        <v>1</v>
      </c>
    </row>
    <row r="153" spans="1:19" x14ac:dyDescent="0.2">
      <c r="A153" s="277" t="s">
        <v>328</v>
      </c>
      <c r="B153" s="289" t="s">
        <v>267</v>
      </c>
      <c r="C153" s="279">
        <v>0</v>
      </c>
      <c r="D153" s="279">
        <v>0</v>
      </c>
      <c r="E153" s="279">
        <v>0</v>
      </c>
      <c r="F153" s="279">
        <v>0</v>
      </c>
      <c r="G153" s="279">
        <v>0</v>
      </c>
      <c r="H153" s="279">
        <v>0</v>
      </c>
      <c r="I153" s="279">
        <v>0</v>
      </c>
      <c r="J153" s="280">
        <v>0</v>
      </c>
      <c r="K153" s="279">
        <v>1</v>
      </c>
      <c r="L153" s="279">
        <v>0</v>
      </c>
      <c r="M153" s="279">
        <v>0</v>
      </c>
      <c r="N153" s="279">
        <v>0</v>
      </c>
      <c r="O153" s="281">
        <v>0</v>
      </c>
      <c r="P153" s="281">
        <v>0</v>
      </c>
      <c r="Q153" s="281">
        <v>0</v>
      </c>
      <c r="R153" s="282">
        <v>0</v>
      </c>
      <c r="S153" s="277">
        <f t="shared" si="4"/>
        <v>1</v>
      </c>
    </row>
    <row r="154" spans="1:19" x14ac:dyDescent="0.2">
      <c r="A154" s="277" t="s">
        <v>331</v>
      </c>
      <c r="B154" s="293" t="s">
        <v>269</v>
      </c>
      <c r="C154" s="279">
        <v>0</v>
      </c>
      <c r="D154" s="279">
        <v>0</v>
      </c>
      <c r="E154" s="279">
        <v>0</v>
      </c>
      <c r="F154" s="279">
        <v>0</v>
      </c>
      <c r="G154" s="279">
        <v>0</v>
      </c>
      <c r="H154" s="279">
        <v>0</v>
      </c>
      <c r="I154" s="279">
        <v>0</v>
      </c>
      <c r="J154" s="280">
        <v>0</v>
      </c>
      <c r="K154" s="279">
        <v>1</v>
      </c>
      <c r="L154" s="279">
        <v>0</v>
      </c>
      <c r="M154" s="279">
        <v>0</v>
      </c>
      <c r="N154" s="279">
        <v>0</v>
      </c>
      <c r="O154" s="281">
        <v>0</v>
      </c>
      <c r="P154" s="281">
        <v>0</v>
      </c>
      <c r="Q154" s="281">
        <v>0</v>
      </c>
      <c r="R154" s="282">
        <v>0</v>
      </c>
      <c r="S154" s="277">
        <f t="shared" si="4"/>
        <v>1</v>
      </c>
    </row>
    <row r="155" spans="1:19" x14ac:dyDescent="0.2">
      <c r="A155" s="277" t="s">
        <v>332</v>
      </c>
      <c r="B155" s="293" t="s">
        <v>271</v>
      </c>
      <c r="C155" s="279">
        <v>0</v>
      </c>
      <c r="D155" s="279">
        <v>0</v>
      </c>
      <c r="E155" s="279">
        <v>0</v>
      </c>
      <c r="F155" s="279">
        <v>0</v>
      </c>
      <c r="G155" s="279">
        <v>0</v>
      </c>
      <c r="H155" s="279">
        <v>0</v>
      </c>
      <c r="I155" s="279">
        <v>0</v>
      </c>
      <c r="J155" s="280">
        <v>0</v>
      </c>
      <c r="K155" s="279">
        <v>1</v>
      </c>
      <c r="L155" s="279">
        <v>0</v>
      </c>
      <c r="M155" s="279">
        <v>0</v>
      </c>
      <c r="N155" s="279">
        <v>0</v>
      </c>
      <c r="O155" s="281">
        <v>0</v>
      </c>
      <c r="P155" s="281">
        <v>0</v>
      </c>
      <c r="Q155" s="281">
        <v>0</v>
      </c>
      <c r="R155" s="282">
        <v>0</v>
      </c>
      <c r="S155" s="277">
        <f t="shared" si="4"/>
        <v>1</v>
      </c>
    </row>
    <row r="156" spans="1:19" x14ac:dyDescent="0.2">
      <c r="A156" s="277" t="s">
        <v>334</v>
      </c>
      <c r="B156" s="293" t="s">
        <v>273</v>
      </c>
      <c r="C156" s="279">
        <v>0</v>
      </c>
      <c r="D156" s="279">
        <v>0</v>
      </c>
      <c r="E156" s="279">
        <v>0</v>
      </c>
      <c r="F156" s="279">
        <v>0</v>
      </c>
      <c r="G156" s="279">
        <v>0</v>
      </c>
      <c r="H156" s="279">
        <v>0</v>
      </c>
      <c r="I156" s="279">
        <v>0</v>
      </c>
      <c r="J156" s="280">
        <v>0</v>
      </c>
      <c r="K156" s="279">
        <v>1</v>
      </c>
      <c r="L156" s="279">
        <v>0</v>
      </c>
      <c r="M156" s="279">
        <v>0</v>
      </c>
      <c r="N156" s="279">
        <v>0</v>
      </c>
      <c r="O156" s="281">
        <v>0</v>
      </c>
      <c r="P156" s="281">
        <v>0</v>
      </c>
      <c r="Q156" s="281">
        <v>0</v>
      </c>
      <c r="R156" s="282">
        <v>0</v>
      </c>
      <c r="S156" s="277">
        <f t="shared" si="4"/>
        <v>1</v>
      </c>
    </row>
    <row r="157" spans="1:19" x14ac:dyDescent="0.2">
      <c r="A157" s="277" t="s">
        <v>336</v>
      </c>
      <c r="B157" s="294" t="s">
        <v>282</v>
      </c>
      <c r="C157" s="279">
        <v>0</v>
      </c>
      <c r="D157" s="279">
        <v>0</v>
      </c>
      <c r="E157" s="279">
        <v>0</v>
      </c>
      <c r="F157" s="279">
        <v>0</v>
      </c>
      <c r="G157" s="279">
        <v>0</v>
      </c>
      <c r="H157" s="279">
        <v>0</v>
      </c>
      <c r="I157" s="279">
        <v>0</v>
      </c>
      <c r="J157" s="280">
        <v>0</v>
      </c>
      <c r="K157" s="279">
        <v>0</v>
      </c>
      <c r="L157" s="279">
        <f>'[18]Počet jezdců v etapě'!$AH$35</f>
        <v>1</v>
      </c>
      <c r="M157" s="279">
        <v>0</v>
      </c>
      <c r="N157" s="279">
        <v>0</v>
      </c>
      <c r="O157" s="281">
        <v>0</v>
      </c>
      <c r="P157" s="281">
        <v>0</v>
      </c>
      <c r="Q157" s="281">
        <v>0</v>
      </c>
      <c r="R157" s="282">
        <v>0</v>
      </c>
      <c r="S157" s="277">
        <f t="shared" si="4"/>
        <v>1</v>
      </c>
    </row>
    <row r="158" spans="1:19" x14ac:dyDescent="0.2">
      <c r="A158" s="277" t="s">
        <v>339</v>
      </c>
      <c r="B158" s="294" t="s">
        <v>284</v>
      </c>
      <c r="C158" s="279">
        <v>0</v>
      </c>
      <c r="D158" s="279">
        <v>0</v>
      </c>
      <c r="E158" s="279">
        <v>0</v>
      </c>
      <c r="F158" s="279">
        <v>0</v>
      </c>
      <c r="G158" s="279">
        <v>0</v>
      </c>
      <c r="H158" s="279">
        <v>0</v>
      </c>
      <c r="I158" s="279">
        <v>0</v>
      </c>
      <c r="J158" s="280">
        <v>0</v>
      </c>
      <c r="K158" s="279">
        <v>0</v>
      </c>
      <c r="L158" s="279">
        <f>'[18]Počet jezdců v etapě'!$AH$36</f>
        <v>1</v>
      </c>
      <c r="M158" s="279">
        <v>0</v>
      </c>
      <c r="N158" s="279">
        <v>0</v>
      </c>
      <c r="O158" s="281">
        <v>0</v>
      </c>
      <c r="P158" s="281">
        <v>0</v>
      </c>
      <c r="Q158" s="281">
        <v>0</v>
      </c>
      <c r="R158" s="282">
        <v>0</v>
      </c>
      <c r="S158" s="277">
        <f t="shared" si="4"/>
        <v>1</v>
      </c>
    </row>
    <row r="159" spans="1:19" x14ac:dyDescent="0.2">
      <c r="A159" s="277" t="s">
        <v>340</v>
      </c>
      <c r="B159" s="294" t="s">
        <v>285</v>
      </c>
      <c r="C159" s="279">
        <v>0</v>
      </c>
      <c r="D159" s="279">
        <v>0</v>
      </c>
      <c r="E159" s="279">
        <v>0</v>
      </c>
      <c r="F159" s="279">
        <v>0</v>
      </c>
      <c r="G159" s="279">
        <v>0</v>
      </c>
      <c r="H159" s="279">
        <v>0</v>
      </c>
      <c r="I159" s="279">
        <v>0</v>
      </c>
      <c r="J159" s="280">
        <v>0</v>
      </c>
      <c r="K159" s="279">
        <v>0</v>
      </c>
      <c r="L159" s="279">
        <f>'[18]Počet jezdců v etapě'!$AH$37</f>
        <v>1</v>
      </c>
      <c r="M159" s="279">
        <v>0</v>
      </c>
      <c r="N159" s="279">
        <v>0</v>
      </c>
      <c r="O159" s="281">
        <v>0</v>
      </c>
      <c r="P159" s="281">
        <v>0</v>
      </c>
      <c r="Q159" s="281">
        <v>0</v>
      </c>
      <c r="R159" s="282">
        <v>0</v>
      </c>
      <c r="S159" s="277">
        <f t="shared" si="4"/>
        <v>1</v>
      </c>
    </row>
    <row r="160" spans="1:19" x14ac:dyDescent="0.2">
      <c r="A160" s="277" t="s">
        <v>348</v>
      </c>
      <c r="B160" s="294" t="s">
        <v>287</v>
      </c>
      <c r="C160" s="279">
        <v>0</v>
      </c>
      <c r="D160" s="279">
        <v>0</v>
      </c>
      <c r="E160" s="279">
        <v>0</v>
      </c>
      <c r="F160" s="279">
        <v>0</v>
      </c>
      <c r="G160" s="279">
        <v>0</v>
      </c>
      <c r="H160" s="279">
        <v>0</v>
      </c>
      <c r="I160" s="279">
        <v>0</v>
      </c>
      <c r="J160" s="280">
        <v>0</v>
      </c>
      <c r="K160" s="279">
        <v>0</v>
      </c>
      <c r="L160" s="279">
        <f>'[18]Počet jezdců v etapě'!$AH$39</f>
        <v>1</v>
      </c>
      <c r="M160" s="279">
        <v>0</v>
      </c>
      <c r="N160" s="279">
        <v>0</v>
      </c>
      <c r="O160" s="281">
        <v>0</v>
      </c>
      <c r="P160" s="281">
        <v>0</v>
      </c>
      <c r="Q160" s="281">
        <v>0</v>
      </c>
      <c r="R160" s="282">
        <v>0</v>
      </c>
      <c r="S160" s="277">
        <f t="shared" si="4"/>
        <v>1</v>
      </c>
    </row>
    <row r="161" spans="1:19" x14ac:dyDescent="0.2">
      <c r="A161" s="277" t="s">
        <v>349</v>
      </c>
      <c r="B161" s="294" t="s">
        <v>289</v>
      </c>
      <c r="C161" s="279">
        <v>0</v>
      </c>
      <c r="D161" s="279">
        <v>0</v>
      </c>
      <c r="E161" s="279">
        <v>0</v>
      </c>
      <c r="F161" s="279">
        <v>0</v>
      </c>
      <c r="G161" s="279">
        <v>0</v>
      </c>
      <c r="H161" s="279">
        <v>0</v>
      </c>
      <c r="I161" s="279">
        <v>0</v>
      </c>
      <c r="J161" s="280">
        <v>0</v>
      </c>
      <c r="K161" s="279">
        <v>0</v>
      </c>
      <c r="L161" s="279">
        <f>'[18]Počet jezdců v etapě'!$AH$40</f>
        <v>1</v>
      </c>
      <c r="M161" s="279">
        <v>0</v>
      </c>
      <c r="N161" s="279">
        <v>0</v>
      </c>
      <c r="O161" s="281">
        <v>0</v>
      </c>
      <c r="P161" s="281">
        <v>0</v>
      </c>
      <c r="Q161" s="281">
        <v>0</v>
      </c>
      <c r="R161" s="282">
        <v>0</v>
      </c>
      <c r="S161" s="277">
        <f t="shared" si="4"/>
        <v>1</v>
      </c>
    </row>
    <row r="162" spans="1:19" x14ac:dyDescent="0.2">
      <c r="A162" s="277" t="s">
        <v>350</v>
      </c>
      <c r="B162" s="294" t="s">
        <v>293</v>
      </c>
      <c r="C162" s="279">
        <v>0</v>
      </c>
      <c r="D162" s="279">
        <v>0</v>
      </c>
      <c r="E162" s="279">
        <v>0</v>
      </c>
      <c r="F162" s="279">
        <v>0</v>
      </c>
      <c r="G162" s="279">
        <v>0</v>
      </c>
      <c r="H162" s="279">
        <v>0</v>
      </c>
      <c r="I162" s="279">
        <v>0</v>
      </c>
      <c r="J162" s="280">
        <v>0</v>
      </c>
      <c r="K162" s="279">
        <v>0</v>
      </c>
      <c r="L162" s="279">
        <f>'[18]Počet jezdců v etapě'!$AH$47</f>
        <v>1</v>
      </c>
      <c r="M162" s="279">
        <v>0</v>
      </c>
      <c r="N162" s="279">
        <v>0</v>
      </c>
      <c r="O162" s="281">
        <v>0</v>
      </c>
      <c r="P162" s="281">
        <v>0</v>
      </c>
      <c r="Q162" s="281">
        <v>0</v>
      </c>
      <c r="R162" s="282">
        <v>0</v>
      </c>
      <c r="S162" s="277">
        <f t="shared" si="4"/>
        <v>1</v>
      </c>
    </row>
    <row r="163" spans="1:19" x14ac:dyDescent="0.2">
      <c r="A163" s="277" t="s">
        <v>351</v>
      </c>
      <c r="B163" s="294" t="s">
        <v>292</v>
      </c>
      <c r="C163" s="279">
        <v>0</v>
      </c>
      <c r="D163" s="279">
        <v>0</v>
      </c>
      <c r="E163" s="279">
        <v>0</v>
      </c>
      <c r="F163" s="279">
        <v>0</v>
      </c>
      <c r="G163" s="279">
        <v>0</v>
      </c>
      <c r="H163" s="279">
        <v>0</v>
      </c>
      <c r="I163" s="279">
        <v>0</v>
      </c>
      <c r="J163" s="280">
        <v>0</v>
      </c>
      <c r="K163" s="279">
        <v>0</v>
      </c>
      <c r="L163" s="279">
        <f>'[18]Počet jezdců v etapě'!$AH$46</f>
        <v>1</v>
      </c>
      <c r="M163" s="279">
        <v>0</v>
      </c>
      <c r="N163" s="279">
        <v>0</v>
      </c>
      <c r="O163" s="281">
        <v>0</v>
      </c>
      <c r="P163" s="281">
        <v>0</v>
      </c>
      <c r="Q163" s="281">
        <v>0</v>
      </c>
      <c r="R163" s="282">
        <v>0</v>
      </c>
      <c r="S163" s="277">
        <f t="shared" ref="S163:S194" si="5">SUM(C163:R163)</f>
        <v>1</v>
      </c>
    </row>
    <row r="164" spans="1:19" x14ac:dyDescent="0.2">
      <c r="A164" s="277" t="s">
        <v>352</v>
      </c>
      <c r="B164" s="294" t="s">
        <v>294</v>
      </c>
      <c r="C164" s="279">
        <v>0</v>
      </c>
      <c r="D164" s="279">
        <v>0</v>
      </c>
      <c r="E164" s="279">
        <v>0</v>
      </c>
      <c r="F164" s="279">
        <v>0</v>
      </c>
      <c r="G164" s="279">
        <v>0</v>
      </c>
      <c r="H164" s="279">
        <v>0</v>
      </c>
      <c r="I164" s="279">
        <v>0</v>
      </c>
      <c r="J164" s="280">
        <v>0</v>
      </c>
      <c r="K164" s="279">
        <v>0</v>
      </c>
      <c r="L164" s="279">
        <f>'[18]Počet jezdců v etapě'!$AH$49</f>
        <v>1</v>
      </c>
      <c r="M164" s="279">
        <v>0</v>
      </c>
      <c r="N164" s="279">
        <v>0</v>
      </c>
      <c r="O164" s="281">
        <v>0</v>
      </c>
      <c r="P164" s="281">
        <v>0</v>
      </c>
      <c r="Q164" s="281">
        <v>0</v>
      </c>
      <c r="R164" s="282">
        <v>0</v>
      </c>
      <c r="S164" s="277">
        <f t="shared" si="5"/>
        <v>1</v>
      </c>
    </row>
    <row r="165" spans="1:19" x14ac:dyDescent="0.2">
      <c r="A165" s="277" t="s">
        <v>353</v>
      </c>
      <c r="B165" s="294" t="s">
        <v>297</v>
      </c>
      <c r="C165" s="279">
        <v>0</v>
      </c>
      <c r="D165" s="279">
        <v>0</v>
      </c>
      <c r="E165" s="279">
        <v>0</v>
      </c>
      <c r="F165" s="279">
        <v>0</v>
      </c>
      <c r="G165" s="279">
        <v>0</v>
      </c>
      <c r="H165" s="279">
        <v>0</v>
      </c>
      <c r="I165" s="279">
        <v>0</v>
      </c>
      <c r="J165" s="280">
        <v>0</v>
      </c>
      <c r="K165" s="279">
        <v>0</v>
      </c>
      <c r="L165" s="279">
        <f>'[18]Počet jezdců v etapě'!$AH$51</f>
        <v>1</v>
      </c>
      <c r="M165" s="279">
        <v>0</v>
      </c>
      <c r="N165" s="279">
        <v>0</v>
      </c>
      <c r="O165" s="281">
        <v>0</v>
      </c>
      <c r="P165" s="281">
        <v>0</v>
      </c>
      <c r="Q165" s="281">
        <v>0</v>
      </c>
      <c r="R165" s="282">
        <v>0</v>
      </c>
      <c r="S165" s="277">
        <f t="shared" si="5"/>
        <v>1</v>
      </c>
    </row>
    <row r="166" spans="1:19" x14ac:dyDescent="0.2">
      <c r="A166" s="277" t="s">
        <v>360</v>
      </c>
      <c r="B166" s="295" t="str">
        <f>'[3]Počet jezdců v etapě'!$B$44</f>
        <v xml:space="preserve"> Mrázek </v>
      </c>
      <c r="C166" s="279">
        <v>0</v>
      </c>
      <c r="D166" s="279">
        <v>0</v>
      </c>
      <c r="E166" s="279">
        <v>0</v>
      </c>
      <c r="F166" s="279">
        <v>0</v>
      </c>
      <c r="G166" s="279">
        <v>0</v>
      </c>
      <c r="H166" s="279">
        <v>0</v>
      </c>
      <c r="I166" s="279">
        <v>0</v>
      </c>
      <c r="J166" s="280">
        <v>0</v>
      </c>
      <c r="K166" s="279">
        <v>0</v>
      </c>
      <c r="L166" s="279">
        <v>0</v>
      </c>
      <c r="M166" s="279">
        <f>'[3]Počet jezdců v etapě'!$AH$44</f>
        <v>1</v>
      </c>
      <c r="N166" s="279">
        <v>0</v>
      </c>
      <c r="O166" s="281">
        <v>0</v>
      </c>
      <c r="P166" s="281">
        <v>0</v>
      </c>
      <c r="Q166" s="281">
        <v>0</v>
      </c>
      <c r="R166" s="282">
        <v>0</v>
      </c>
      <c r="S166" s="277">
        <f t="shared" si="5"/>
        <v>1</v>
      </c>
    </row>
    <row r="167" spans="1:19" x14ac:dyDescent="0.2">
      <c r="A167" s="277" t="s">
        <v>361</v>
      </c>
      <c r="B167" s="296" t="str">
        <f>'[3]Počet jezdců v etapě'!$B$49</f>
        <v>Polík</v>
      </c>
      <c r="C167" s="279">
        <v>0</v>
      </c>
      <c r="D167" s="279">
        <v>0</v>
      </c>
      <c r="E167" s="279">
        <v>0</v>
      </c>
      <c r="F167" s="279">
        <v>0</v>
      </c>
      <c r="G167" s="279">
        <v>0</v>
      </c>
      <c r="H167" s="279">
        <v>0</v>
      </c>
      <c r="I167" s="279">
        <v>0</v>
      </c>
      <c r="J167" s="280">
        <v>0</v>
      </c>
      <c r="K167" s="279">
        <v>0</v>
      </c>
      <c r="L167" s="279">
        <v>0</v>
      </c>
      <c r="M167" s="279">
        <f>'[3]Počet jezdců v etapě'!$AH$49</f>
        <v>1</v>
      </c>
      <c r="N167" s="279">
        <v>0</v>
      </c>
      <c r="O167" s="281">
        <v>0</v>
      </c>
      <c r="P167" s="281">
        <v>0</v>
      </c>
      <c r="Q167" s="281">
        <v>0</v>
      </c>
      <c r="R167" s="282">
        <v>0</v>
      </c>
      <c r="S167" s="277">
        <f t="shared" si="5"/>
        <v>1</v>
      </c>
    </row>
    <row r="168" spans="1:19" x14ac:dyDescent="0.2">
      <c r="A168" s="277" t="s">
        <v>362</v>
      </c>
      <c r="B168" s="296" t="str">
        <f>'[3]Počet jezdců v etapě'!$B$50</f>
        <v>Tůma</v>
      </c>
      <c r="C168" s="279">
        <v>0</v>
      </c>
      <c r="D168" s="279">
        <v>0</v>
      </c>
      <c r="E168" s="279">
        <v>0</v>
      </c>
      <c r="F168" s="279">
        <v>0</v>
      </c>
      <c r="G168" s="279">
        <v>0</v>
      </c>
      <c r="H168" s="279">
        <v>0</v>
      </c>
      <c r="I168" s="279">
        <v>0</v>
      </c>
      <c r="J168" s="280">
        <v>0</v>
      </c>
      <c r="K168" s="279">
        <v>0</v>
      </c>
      <c r="L168" s="279">
        <v>0</v>
      </c>
      <c r="M168" s="279">
        <f>'[3]Počet jezdců v etapě'!$AH$50</f>
        <v>1</v>
      </c>
      <c r="N168" s="279">
        <v>0</v>
      </c>
      <c r="O168" s="281">
        <v>0</v>
      </c>
      <c r="P168" s="281">
        <v>0</v>
      </c>
      <c r="Q168" s="281">
        <v>0</v>
      </c>
      <c r="R168" s="282">
        <v>0</v>
      </c>
      <c r="S168" s="277">
        <f t="shared" si="5"/>
        <v>1</v>
      </c>
    </row>
    <row r="169" spans="1:19" x14ac:dyDescent="0.2">
      <c r="A169" s="277" t="s">
        <v>373</v>
      </c>
      <c r="B169" s="296" t="str">
        <f>'[3]Počet jezdců v etapě'!$B$53</f>
        <v>Dominik DM</v>
      </c>
      <c r="C169" s="279">
        <v>0</v>
      </c>
      <c r="D169" s="279">
        <v>0</v>
      </c>
      <c r="E169" s="279">
        <v>0</v>
      </c>
      <c r="F169" s="279">
        <v>0</v>
      </c>
      <c r="G169" s="279">
        <v>0</v>
      </c>
      <c r="H169" s="279">
        <v>0</v>
      </c>
      <c r="I169" s="279">
        <v>0</v>
      </c>
      <c r="J169" s="280">
        <v>0</v>
      </c>
      <c r="K169" s="279">
        <v>0</v>
      </c>
      <c r="L169" s="279">
        <v>0</v>
      </c>
      <c r="M169" s="279">
        <f>'[3]Počet jezdců v etapě'!$AH$53</f>
        <v>1</v>
      </c>
      <c r="N169" s="279">
        <v>0</v>
      </c>
      <c r="O169" s="281">
        <v>0</v>
      </c>
      <c r="P169" s="281">
        <v>0</v>
      </c>
      <c r="Q169" s="281">
        <v>0</v>
      </c>
      <c r="R169" s="282">
        <v>0</v>
      </c>
      <c r="S169" s="277">
        <f t="shared" si="5"/>
        <v>1</v>
      </c>
    </row>
    <row r="170" spans="1:19" x14ac:dyDescent="0.2">
      <c r="A170" s="277" t="s">
        <v>374</v>
      </c>
      <c r="B170" s="296" t="str">
        <f>'[3]Počet jezdců v etapě'!$B$55</f>
        <v>Mikl</v>
      </c>
      <c r="C170" s="297">
        <v>0</v>
      </c>
      <c r="D170" s="279">
        <v>0</v>
      </c>
      <c r="E170" s="279">
        <v>0</v>
      </c>
      <c r="F170" s="279">
        <v>0</v>
      </c>
      <c r="G170" s="279">
        <v>0</v>
      </c>
      <c r="H170" s="279">
        <v>0</v>
      </c>
      <c r="I170" s="279">
        <v>0</v>
      </c>
      <c r="J170" s="280">
        <v>0</v>
      </c>
      <c r="K170" s="279">
        <v>0</v>
      </c>
      <c r="L170" s="279">
        <v>0</v>
      </c>
      <c r="M170" s="279">
        <f>'[3]Počet jezdců v etapě'!$AH$53</f>
        <v>1</v>
      </c>
      <c r="N170" s="279">
        <v>0</v>
      </c>
      <c r="O170" s="281">
        <v>0</v>
      </c>
      <c r="P170" s="281">
        <v>0</v>
      </c>
      <c r="Q170" s="281">
        <v>0</v>
      </c>
      <c r="R170" s="282">
        <v>0</v>
      </c>
      <c r="S170" s="277">
        <f t="shared" si="5"/>
        <v>1</v>
      </c>
    </row>
    <row r="171" spans="1:19" x14ac:dyDescent="0.2">
      <c r="A171" s="277" t="s">
        <v>377</v>
      </c>
      <c r="B171" s="296" t="s">
        <v>333</v>
      </c>
      <c r="C171" s="279">
        <v>0</v>
      </c>
      <c r="D171" s="279">
        <v>0</v>
      </c>
      <c r="E171" s="279">
        <v>0</v>
      </c>
      <c r="F171" s="279">
        <v>0</v>
      </c>
      <c r="G171" s="279">
        <v>0</v>
      </c>
      <c r="H171" s="279">
        <v>0</v>
      </c>
      <c r="I171" s="279">
        <v>0</v>
      </c>
      <c r="J171" s="280">
        <v>0</v>
      </c>
      <c r="K171" s="279">
        <v>0</v>
      </c>
      <c r="L171" s="279">
        <v>0</v>
      </c>
      <c r="M171" s="279">
        <v>0</v>
      </c>
      <c r="N171" s="279">
        <v>1</v>
      </c>
      <c r="O171" s="281">
        <v>0</v>
      </c>
      <c r="P171" s="281">
        <v>0</v>
      </c>
      <c r="Q171" s="281">
        <v>0</v>
      </c>
      <c r="R171" s="282">
        <v>0</v>
      </c>
      <c r="S171" s="277">
        <f t="shared" si="5"/>
        <v>1</v>
      </c>
    </row>
    <row r="172" spans="1:19" x14ac:dyDescent="0.2">
      <c r="A172" s="277" t="s">
        <v>378</v>
      </c>
      <c r="B172" s="296" t="s">
        <v>335</v>
      </c>
      <c r="C172" s="297">
        <v>0</v>
      </c>
      <c r="D172" s="297">
        <v>0</v>
      </c>
      <c r="E172" s="297">
        <v>0</v>
      </c>
      <c r="F172" s="297">
        <v>0</v>
      </c>
      <c r="G172" s="297">
        <v>0</v>
      </c>
      <c r="H172" s="297">
        <v>0</v>
      </c>
      <c r="I172" s="297">
        <v>0</v>
      </c>
      <c r="J172" s="298">
        <v>0</v>
      </c>
      <c r="K172" s="297">
        <v>0</v>
      </c>
      <c r="L172" s="297">
        <v>0</v>
      </c>
      <c r="M172" s="297">
        <v>0</v>
      </c>
      <c r="N172" s="297">
        <v>1</v>
      </c>
      <c r="O172" s="299">
        <v>0</v>
      </c>
      <c r="P172" s="281">
        <v>0</v>
      </c>
      <c r="Q172" s="281">
        <v>0</v>
      </c>
      <c r="R172" s="282">
        <v>0</v>
      </c>
      <c r="S172" s="277">
        <f t="shared" si="5"/>
        <v>1</v>
      </c>
    </row>
    <row r="173" spans="1:19" x14ac:dyDescent="0.2">
      <c r="A173" s="277" t="s">
        <v>381</v>
      </c>
      <c r="B173" s="296" t="s">
        <v>337</v>
      </c>
      <c r="C173" s="279">
        <v>0</v>
      </c>
      <c r="D173" s="279">
        <v>0</v>
      </c>
      <c r="E173" s="279">
        <v>0</v>
      </c>
      <c r="F173" s="279">
        <v>0</v>
      </c>
      <c r="G173" s="279">
        <v>0</v>
      </c>
      <c r="H173" s="279">
        <v>0</v>
      </c>
      <c r="I173" s="279">
        <v>0</v>
      </c>
      <c r="J173" s="280">
        <v>0</v>
      </c>
      <c r="K173" s="279">
        <v>0</v>
      </c>
      <c r="L173" s="279">
        <v>0</v>
      </c>
      <c r="M173" s="279">
        <v>0</v>
      </c>
      <c r="N173" s="279">
        <v>1</v>
      </c>
      <c r="O173" s="281">
        <v>0</v>
      </c>
      <c r="P173" s="281">
        <v>0</v>
      </c>
      <c r="Q173" s="281">
        <v>0</v>
      </c>
      <c r="R173" s="282">
        <v>0</v>
      </c>
      <c r="S173" s="277">
        <f t="shared" si="5"/>
        <v>1</v>
      </c>
    </row>
    <row r="174" spans="1:19" x14ac:dyDescent="0.2">
      <c r="A174" s="277" t="s">
        <v>382</v>
      </c>
      <c r="B174" s="296" t="s">
        <v>341</v>
      </c>
      <c r="C174" s="297">
        <v>0</v>
      </c>
      <c r="D174" s="297">
        <v>0</v>
      </c>
      <c r="E174" s="297">
        <v>0</v>
      </c>
      <c r="F174" s="297">
        <v>0</v>
      </c>
      <c r="G174" s="297">
        <v>0</v>
      </c>
      <c r="H174" s="297">
        <v>0</v>
      </c>
      <c r="I174" s="297">
        <v>0</v>
      </c>
      <c r="J174" s="298">
        <v>0</v>
      </c>
      <c r="K174" s="297">
        <v>0</v>
      </c>
      <c r="L174" s="297">
        <v>0</v>
      </c>
      <c r="M174" s="297">
        <v>0</v>
      </c>
      <c r="N174" s="297">
        <v>1</v>
      </c>
      <c r="O174" s="299">
        <v>0</v>
      </c>
      <c r="P174" s="281">
        <v>0</v>
      </c>
      <c r="Q174" s="281">
        <v>0</v>
      </c>
      <c r="R174" s="282">
        <v>0</v>
      </c>
      <c r="S174" s="277">
        <f t="shared" si="5"/>
        <v>1</v>
      </c>
    </row>
    <row r="175" spans="1:19" x14ac:dyDescent="0.2">
      <c r="A175" s="277" t="s">
        <v>385</v>
      </c>
      <c r="B175" s="294" t="s">
        <v>357</v>
      </c>
      <c r="C175" s="279">
        <v>0</v>
      </c>
      <c r="D175" s="279">
        <v>0</v>
      </c>
      <c r="E175" s="279">
        <v>0</v>
      </c>
      <c r="F175" s="279">
        <v>0</v>
      </c>
      <c r="G175" s="279">
        <v>0</v>
      </c>
      <c r="H175" s="279">
        <v>0</v>
      </c>
      <c r="I175" s="279">
        <v>0</v>
      </c>
      <c r="J175" s="280">
        <v>0</v>
      </c>
      <c r="K175" s="279">
        <v>0</v>
      </c>
      <c r="L175" s="279">
        <v>0</v>
      </c>
      <c r="M175" s="279">
        <v>0</v>
      </c>
      <c r="N175" s="279">
        <v>0</v>
      </c>
      <c r="O175" s="281">
        <f>'[11]Počet jezdců v etapě'!$AH$39</f>
        <v>1</v>
      </c>
      <c r="P175" s="281">
        <v>0</v>
      </c>
      <c r="Q175" s="281">
        <v>0</v>
      </c>
      <c r="R175" s="282">
        <v>0</v>
      </c>
      <c r="S175" s="277">
        <f t="shared" si="5"/>
        <v>1</v>
      </c>
    </row>
    <row r="176" spans="1:19" x14ac:dyDescent="0.2">
      <c r="A176" s="277" t="s">
        <v>386</v>
      </c>
      <c r="B176" s="294" t="s">
        <v>358</v>
      </c>
      <c r="C176" s="279">
        <v>0</v>
      </c>
      <c r="D176" s="279">
        <v>0</v>
      </c>
      <c r="E176" s="279">
        <v>0</v>
      </c>
      <c r="F176" s="279">
        <v>0</v>
      </c>
      <c r="G176" s="279">
        <v>0</v>
      </c>
      <c r="H176" s="279">
        <v>0</v>
      </c>
      <c r="I176" s="279">
        <v>0</v>
      </c>
      <c r="J176" s="280">
        <v>0</v>
      </c>
      <c r="K176" s="279">
        <v>0</v>
      </c>
      <c r="L176" s="279">
        <v>0</v>
      </c>
      <c r="M176" s="279">
        <v>0</v>
      </c>
      <c r="N176" s="279">
        <v>0</v>
      </c>
      <c r="O176" s="281">
        <f>'[11]Počet jezdců v etapě'!$AH$43</f>
        <v>1</v>
      </c>
      <c r="P176" s="281">
        <v>0</v>
      </c>
      <c r="Q176" s="281">
        <v>0</v>
      </c>
      <c r="R176" s="282">
        <v>0</v>
      </c>
      <c r="S176" s="277">
        <f t="shared" si="5"/>
        <v>1</v>
      </c>
    </row>
    <row r="177" spans="1:19" x14ac:dyDescent="0.2">
      <c r="A177" s="277" t="s">
        <v>388</v>
      </c>
      <c r="B177" s="294" t="s">
        <v>359</v>
      </c>
      <c r="C177" s="279">
        <v>0</v>
      </c>
      <c r="D177" s="279">
        <v>0</v>
      </c>
      <c r="E177" s="279">
        <v>0</v>
      </c>
      <c r="F177" s="279">
        <v>0</v>
      </c>
      <c r="G177" s="279">
        <v>0</v>
      </c>
      <c r="H177" s="279">
        <v>0</v>
      </c>
      <c r="I177" s="279">
        <v>0</v>
      </c>
      <c r="J177" s="280">
        <v>0</v>
      </c>
      <c r="K177" s="279">
        <v>0</v>
      </c>
      <c r="L177" s="279">
        <v>0</v>
      </c>
      <c r="M177" s="279">
        <v>0</v>
      </c>
      <c r="N177" s="279">
        <v>0</v>
      </c>
      <c r="O177" s="281">
        <f>'[11]Počet jezdců v etapě'!$AH$43</f>
        <v>1</v>
      </c>
      <c r="P177" s="281">
        <v>0</v>
      </c>
      <c r="Q177" s="281">
        <v>0</v>
      </c>
      <c r="R177" s="282">
        <v>0</v>
      </c>
      <c r="S177" s="277">
        <f t="shared" si="5"/>
        <v>1</v>
      </c>
    </row>
    <row r="178" spans="1:19" x14ac:dyDescent="0.2">
      <c r="A178" s="277" t="s">
        <v>400</v>
      </c>
      <c r="B178" s="294" t="s">
        <v>368</v>
      </c>
      <c r="C178" s="279">
        <v>0</v>
      </c>
      <c r="D178" s="279">
        <v>0</v>
      </c>
      <c r="E178" s="279">
        <v>0</v>
      </c>
      <c r="F178" s="279">
        <v>0</v>
      </c>
      <c r="G178" s="279">
        <v>0</v>
      </c>
      <c r="H178" s="279">
        <v>0</v>
      </c>
      <c r="I178" s="279">
        <v>0</v>
      </c>
      <c r="J178" s="280">
        <v>0</v>
      </c>
      <c r="K178" s="279">
        <v>0</v>
      </c>
      <c r="L178" s="279">
        <v>0</v>
      </c>
      <c r="M178" s="279">
        <v>0</v>
      </c>
      <c r="N178" s="279">
        <v>0</v>
      </c>
      <c r="O178" s="281">
        <f>'[11]Počet jezdců v etapě'!$AH$43</f>
        <v>1</v>
      </c>
      <c r="P178" s="281">
        <v>0</v>
      </c>
      <c r="Q178" s="281">
        <v>0</v>
      </c>
      <c r="R178" s="282">
        <v>0</v>
      </c>
      <c r="S178" s="277">
        <f t="shared" si="5"/>
        <v>1</v>
      </c>
    </row>
    <row r="179" spans="1:19" x14ac:dyDescent="0.2">
      <c r="A179" s="277" t="s">
        <v>401</v>
      </c>
      <c r="B179" s="294" t="s">
        <v>363</v>
      </c>
      <c r="C179" s="279">
        <v>0</v>
      </c>
      <c r="D179" s="279">
        <v>0</v>
      </c>
      <c r="E179" s="279">
        <v>0</v>
      </c>
      <c r="F179" s="279">
        <v>0</v>
      </c>
      <c r="G179" s="279">
        <v>0</v>
      </c>
      <c r="H179" s="279">
        <v>0</v>
      </c>
      <c r="I179" s="279">
        <v>0</v>
      </c>
      <c r="J179" s="280">
        <v>0</v>
      </c>
      <c r="K179" s="279">
        <v>0</v>
      </c>
      <c r="L179" s="279">
        <v>0</v>
      </c>
      <c r="M179" s="279">
        <v>0</v>
      </c>
      <c r="N179" s="279">
        <v>0</v>
      </c>
      <c r="O179" s="281">
        <f>'[11]Počet jezdců v etapě'!$AH$43</f>
        <v>1</v>
      </c>
      <c r="P179" s="281">
        <v>0</v>
      </c>
      <c r="Q179" s="281">
        <v>0</v>
      </c>
      <c r="R179" s="282">
        <v>0</v>
      </c>
      <c r="S179" s="277">
        <f t="shared" si="5"/>
        <v>1</v>
      </c>
    </row>
    <row r="180" spans="1:19" x14ac:dyDescent="0.2">
      <c r="A180" s="277" t="s">
        <v>402</v>
      </c>
      <c r="B180" s="294" t="s">
        <v>364</v>
      </c>
      <c r="C180" s="279">
        <v>0</v>
      </c>
      <c r="D180" s="279">
        <v>0</v>
      </c>
      <c r="E180" s="279">
        <v>0</v>
      </c>
      <c r="F180" s="279">
        <v>0</v>
      </c>
      <c r="G180" s="279">
        <v>0</v>
      </c>
      <c r="H180" s="279">
        <v>0</v>
      </c>
      <c r="I180" s="279">
        <v>0</v>
      </c>
      <c r="J180" s="280">
        <v>0</v>
      </c>
      <c r="K180" s="279">
        <v>0</v>
      </c>
      <c r="L180" s="279">
        <v>0</v>
      </c>
      <c r="M180" s="279">
        <v>0</v>
      </c>
      <c r="N180" s="279">
        <v>0</v>
      </c>
      <c r="O180" s="281">
        <f>'[11]Počet jezdců v etapě'!$AH$43</f>
        <v>1</v>
      </c>
      <c r="P180" s="281">
        <v>0</v>
      </c>
      <c r="Q180" s="281">
        <v>0</v>
      </c>
      <c r="R180" s="282">
        <v>0</v>
      </c>
      <c r="S180" s="277">
        <f t="shared" si="5"/>
        <v>1</v>
      </c>
    </row>
    <row r="181" spans="1:19" x14ac:dyDescent="0.2">
      <c r="A181" s="277" t="s">
        <v>403</v>
      </c>
      <c r="B181" s="294" t="s">
        <v>365</v>
      </c>
      <c r="C181" s="279">
        <v>0</v>
      </c>
      <c r="D181" s="279">
        <v>0</v>
      </c>
      <c r="E181" s="279">
        <v>0</v>
      </c>
      <c r="F181" s="279">
        <v>0</v>
      </c>
      <c r="G181" s="279">
        <v>0</v>
      </c>
      <c r="H181" s="279">
        <v>0</v>
      </c>
      <c r="I181" s="279">
        <v>0</v>
      </c>
      <c r="J181" s="280">
        <v>0</v>
      </c>
      <c r="K181" s="279">
        <v>0</v>
      </c>
      <c r="L181" s="279">
        <v>0</v>
      </c>
      <c r="M181" s="279">
        <v>0</v>
      </c>
      <c r="N181" s="279">
        <v>0</v>
      </c>
      <c r="O181" s="281">
        <f>'[11]Počet jezdců v etapě'!$AH$43</f>
        <v>1</v>
      </c>
      <c r="P181" s="281">
        <v>0</v>
      </c>
      <c r="Q181" s="281">
        <v>0</v>
      </c>
      <c r="R181" s="282">
        <v>0</v>
      </c>
      <c r="S181" s="277">
        <f t="shared" si="5"/>
        <v>1</v>
      </c>
    </row>
    <row r="182" spans="1:19" x14ac:dyDescent="0.2">
      <c r="A182" s="277" t="s">
        <v>404</v>
      </c>
      <c r="B182" s="294" t="s">
        <v>366</v>
      </c>
      <c r="C182" s="279">
        <v>0</v>
      </c>
      <c r="D182" s="279">
        <v>0</v>
      </c>
      <c r="E182" s="279">
        <v>0</v>
      </c>
      <c r="F182" s="279">
        <v>0</v>
      </c>
      <c r="G182" s="279">
        <v>0</v>
      </c>
      <c r="H182" s="279">
        <v>0</v>
      </c>
      <c r="I182" s="279">
        <v>0</v>
      </c>
      <c r="J182" s="280">
        <v>0</v>
      </c>
      <c r="K182" s="279">
        <v>0</v>
      </c>
      <c r="L182" s="279">
        <v>0</v>
      </c>
      <c r="M182" s="279">
        <v>0</v>
      </c>
      <c r="N182" s="279">
        <v>0</v>
      </c>
      <c r="O182" s="281">
        <f>'[11]Počet jezdců v etapě'!$AH$43</f>
        <v>1</v>
      </c>
      <c r="P182" s="281">
        <v>0</v>
      </c>
      <c r="Q182" s="281">
        <v>0</v>
      </c>
      <c r="R182" s="282">
        <v>0</v>
      </c>
      <c r="S182" s="277">
        <f t="shared" si="5"/>
        <v>1</v>
      </c>
    </row>
    <row r="183" spans="1:19" x14ac:dyDescent="0.2">
      <c r="A183" s="277" t="s">
        <v>405</v>
      </c>
      <c r="B183" s="295" t="s">
        <v>376</v>
      </c>
      <c r="C183" s="279">
        <v>0</v>
      </c>
      <c r="D183" s="279">
        <v>0</v>
      </c>
      <c r="E183" s="279">
        <v>0</v>
      </c>
      <c r="F183" s="279">
        <v>0</v>
      </c>
      <c r="G183" s="279">
        <v>0</v>
      </c>
      <c r="H183" s="279">
        <v>0</v>
      </c>
      <c r="I183" s="279">
        <v>0</v>
      </c>
      <c r="J183" s="279">
        <v>0</v>
      </c>
      <c r="K183" s="279">
        <v>0</v>
      </c>
      <c r="L183" s="279">
        <v>0</v>
      </c>
      <c r="M183" s="279">
        <v>0</v>
      </c>
      <c r="N183" s="279">
        <v>0</v>
      </c>
      <c r="O183" s="279">
        <v>0</v>
      </c>
      <c r="P183" s="281">
        <f>'[12]Počet individálních účastí'!$AH$36</f>
        <v>1</v>
      </c>
      <c r="Q183" s="281">
        <v>0</v>
      </c>
      <c r="R183" s="282">
        <v>0</v>
      </c>
      <c r="S183" s="277">
        <f t="shared" si="5"/>
        <v>1</v>
      </c>
    </row>
    <row r="184" spans="1:19" x14ac:dyDescent="0.2">
      <c r="A184" s="277" t="s">
        <v>406</v>
      </c>
      <c r="B184" s="295" t="s">
        <v>379</v>
      </c>
      <c r="C184" s="279">
        <v>0</v>
      </c>
      <c r="D184" s="279">
        <v>0</v>
      </c>
      <c r="E184" s="279">
        <v>0</v>
      </c>
      <c r="F184" s="279">
        <v>0</v>
      </c>
      <c r="G184" s="279">
        <v>0</v>
      </c>
      <c r="H184" s="279">
        <v>0</v>
      </c>
      <c r="I184" s="279">
        <v>0</v>
      </c>
      <c r="J184" s="279">
        <v>0</v>
      </c>
      <c r="K184" s="279">
        <v>0</v>
      </c>
      <c r="L184" s="279">
        <v>0</v>
      </c>
      <c r="M184" s="279">
        <v>0</v>
      </c>
      <c r="N184" s="279">
        <v>0</v>
      </c>
      <c r="O184" s="279">
        <v>0</v>
      </c>
      <c r="P184" s="281">
        <f>'[12]Počet individálních účastí'!$AH$37</f>
        <v>1</v>
      </c>
      <c r="Q184" s="281">
        <v>0</v>
      </c>
      <c r="R184" s="282">
        <v>0</v>
      </c>
      <c r="S184" s="277">
        <f t="shared" si="5"/>
        <v>1</v>
      </c>
    </row>
    <row r="185" spans="1:19" x14ac:dyDescent="0.2">
      <c r="A185" s="277" t="s">
        <v>414</v>
      </c>
      <c r="B185" s="295" t="s">
        <v>380</v>
      </c>
      <c r="C185" s="279">
        <v>0</v>
      </c>
      <c r="D185" s="279">
        <v>0</v>
      </c>
      <c r="E185" s="279">
        <v>0</v>
      </c>
      <c r="F185" s="279">
        <v>0</v>
      </c>
      <c r="G185" s="279">
        <v>0</v>
      </c>
      <c r="H185" s="279">
        <v>0</v>
      </c>
      <c r="I185" s="279">
        <v>0</v>
      </c>
      <c r="J185" s="279">
        <v>0</v>
      </c>
      <c r="K185" s="279">
        <v>0</v>
      </c>
      <c r="L185" s="279">
        <v>0</v>
      </c>
      <c r="M185" s="279">
        <v>0</v>
      </c>
      <c r="N185" s="279">
        <v>0</v>
      </c>
      <c r="O185" s="279">
        <v>0</v>
      </c>
      <c r="P185" s="281">
        <f>'[12]Počet individálních účastí'!$AH$38</f>
        <v>1</v>
      </c>
      <c r="Q185" s="281">
        <v>0</v>
      </c>
      <c r="R185" s="282">
        <v>0</v>
      </c>
      <c r="S185" s="277">
        <f t="shared" si="5"/>
        <v>1</v>
      </c>
    </row>
    <row r="186" spans="1:19" x14ac:dyDescent="0.2">
      <c r="A186" s="277" t="s">
        <v>415</v>
      </c>
      <c r="B186" s="289" t="s">
        <v>383</v>
      </c>
      <c r="C186" s="279">
        <v>0</v>
      </c>
      <c r="D186" s="279">
        <v>0</v>
      </c>
      <c r="E186" s="279">
        <v>0</v>
      </c>
      <c r="F186" s="279">
        <v>0</v>
      </c>
      <c r="G186" s="279">
        <v>0</v>
      </c>
      <c r="H186" s="279">
        <v>0</v>
      </c>
      <c r="I186" s="279">
        <v>0</v>
      </c>
      <c r="J186" s="279">
        <v>0</v>
      </c>
      <c r="K186" s="279">
        <v>0</v>
      </c>
      <c r="L186" s="279">
        <v>0</v>
      </c>
      <c r="M186" s="279">
        <v>0</v>
      </c>
      <c r="N186" s="279">
        <v>0</v>
      </c>
      <c r="O186" s="279">
        <v>0</v>
      </c>
      <c r="P186" s="281">
        <f>'[12]Počet individálních účastí'!$AH$41</f>
        <v>1</v>
      </c>
      <c r="Q186" s="281">
        <v>0</v>
      </c>
      <c r="R186" s="282">
        <v>0</v>
      </c>
      <c r="S186" s="277">
        <f t="shared" si="5"/>
        <v>1</v>
      </c>
    </row>
    <row r="187" spans="1:19" x14ac:dyDescent="0.2">
      <c r="A187" s="277" t="s">
        <v>416</v>
      </c>
      <c r="B187" s="295" t="s">
        <v>384</v>
      </c>
      <c r="C187" s="279">
        <v>0</v>
      </c>
      <c r="D187" s="279">
        <v>0</v>
      </c>
      <c r="E187" s="279">
        <v>0</v>
      </c>
      <c r="F187" s="279">
        <v>0</v>
      </c>
      <c r="G187" s="279">
        <v>0</v>
      </c>
      <c r="H187" s="279">
        <v>0</v>
      </c>
      <c r="I187" s="279">
        <v>0</v>
      </c>
      <c r="J187" s="279">
        <v>0</v>
      </c>
      <c r="K187" s="279">
        <v>0</v>
      </c>
      <c r="L187" s="279">
        <v>0</v>
      </c>
      <c r="M187" s="279">
        <v>0</v>
      </c>
      <c r="N187" s="279">
        <v>0</v>
      </c>
      <c r="O187" s="279">
        <v>0</v>
      </c>
      <c r="P187" s="281">
        <f>'[12]Počet individálních účastí'!$AH$42</f>
        <v>1</v>
      </c>
      <c r="Q187" s="281">
        <v>0</v>
      </c>
      <c r="R187" s="282">
        <v>0</v>
      </c>
      <c r="S187" s="277">
        <f t="shared" si="5"/>
        <v>1</v>
      </c>
    </row>
    <row r="188" spans="1:19" x14ac:dyDescent="0.2">
      <c r="A188" s="277" t="s">
        <v>417</v>
      </c>
      <c r="B188" s="295" t="s">
        <v>419</v>
      </c>
      <c r="C188" s="279">
        <v>0</v>
      </c>
      <c r="D188" s="279">
        <v>0</v>
      </c>
      <c r="E188" s="279">
        <v>0</v>
      </c>
      <c r="F188" s="279">
        <v>0</v>
      </c>
      <c r="G188" s="279">
        <v>0</v>
      </c>
      <c r="H188" s="279">
        <v>0</v>
      </c>
      <c r="I188" s="279">
        <v>0</v>
      </c>
      <c r="J188" s="279">
        <v>0</v>
      </c>
      <c r="K188" s="279">
        <v>0</v>
      </c>
      <c r="L188" s="279">
        <v>0</v>
      </c>
      <c r="M188" s="279">
        <v>0</v>
      </c>
      <c r="N188" s="279">
        <v>0</v>
      </c>
      <c r="O188" s="279">
        <v>0</v>
      </c>
      <c r="P188" s="279">
        <v>0</v>
      </c>
      <c r="Q188" s="279">
        <v>1</v>
      </c>
      <c r="R188" s="282">
        <v>0</v>
      </c>
      <c r="S188" s="277">
        <f t="shared" si="5"/>
        <v>1</v>
      </c>
    </row>
    <row r="189" spans="1:19" x14ac:dyDescent="0.2">
      <c r="A189" s="277" t="s">
        <v>434</v>
      </c>
      <c r="B189" s="295" t="s">
        <v>420</v>
      </c>
      <c r="C189" s="279">
        <v>0</v>
      </c>
      <c r="D189" s="279">
        <v>0</v>
      </c>
      <c r="E189" s="279">
        <v>0</v>
      </c>
      <c r="F189" s="279">
        <v>0</v>
      </c>
      <c r="G189" s="279">
        <v>0</v>
      </c>
      <c r="H189" s="279">
        <v>0</v>
      </c>
      <c r="I189" s="279">
        <v>0</v>
      </c>
      <c r="J189" s="279">
        <v>0</v>
      </c>
      <c r="K189" s="279">
        <v>0</v>
      </c>
      <c r="L189" s="279">
        <v>0</v>
      </c>
      <c r="M189" s="279">
        <v>0</v>
      </c>
      <c r="N189" s="279">
        <v>0</v>
      </c>
      <c r="O189" s="279">
        <v>0</v>
      </c>
      <c r="P189" s="279">
        <v>0</v>
      </c>
      <c r="Q189" s="279">
        <v>1</v>
      </c>
      <c r="R189" s="282">
        <v>0</v>
      </c>
      <c r="S189" s="277">
        <f t="shared" si="5"/>
        <v>1</v>
      </c>
    </row>
    <row r="190" spans="1:19" x14ac:dyDescent="0.2">
      <c r="A190" s="277" t="s">
        <v>435</v>
      </c>
      <c r="B190" s="295" t="s">
        <v>421</v>
      </c>
      <c r="C190" s="279">
        <v>0</v>
      </c>
      <c r="D190" s="279">
        <v>0</v>
      </c>
      <c r="E190" s="279">
        <v>0</v>
      </c>
      <c r="F190" s="279">
        <v>0</v>
      </c>
      <c r="G190" s="279">
        <v>0</v>
      </c>
      <c r="H190" s="279">
        <v>0</v>
      </c>
      <c r="I190" s="279">
        <v>0</v>
      </c>
      <c r="J190" s="279">
        <v>0</v>
      </c>
      <c r="K190" s="279">
        <v>0</v>
      </c>
      <c r="L190" s="279">
        <v>0</v>
      </c>
      <c r="M190" s="279">
        <v>0</v>
      </c>
      <c r="N190" s="279">
        <v>0</v>
      </c>
      <c r="O190" s="279">
        <v>0</v>
      </c>
      <c r="P190" s="279">
        <v>0</v>
      </c>
      <c r="Q190" s="279">
        <v>1</v>
      </c>
      <c r="R190" s="282">
        <v>0</v>
      </c>
      <c r="S190" s="277">
        <f t="shared" si="5"/>
        <v>1</v>
      </c>
    </row>
    <row r="191" spans="1:19" x14ac:dyDescent="0.2">
      <c r="A191" s="277" t="s">
        <v>436</v>
      </c>
      <c r="B191" s="295" t="s">
        <v>430</v>
      </c>
      <c r="C191" s="279">
        <v>0</v>
      </c>
      <c r="D191" s="279">
        <v>0</v>
      </c>
      <c r="E191" s="279">
        <v>0</v>
      </c>
      <c r="F191" s="279">
        <v>0</v>
      </c>
      <c r="G191" s="279">
        <v>0</v>
      </c>
      <c r="H191" s="279">
        <v>0</v>
      </c>
      <c r="I191" s="279">
        <v>0</v>
      </c>
      <c r="J191" s="279">
        <v>0</v>
      </c>
      <c r="K191" s="279">
        <v>0</v>
      </c>
      <c r="L191" s="279">
        <v>0</v>
      </c>
      <c r="M191" s="279">
        <v>0</v>
      </c>
      <c r="N191" s="279">
        <v>0</v>
      </c>
      <c r="O191" s="279">
        <v>0</v>
      </c>
      <c r="P191" s="279">
        <v>0</v>
      </c>
      <c r="Q191" s="279">
        <v>0</v>
      </c>
      <c r="R191" s="285">
        <v>1</v>
      </c>
      <c r="S191" s="277">
        <f t="shared" si="5"/>
        <v>1</v>
      </c>
    </row>
    <row r="192" spans="1:19" x14ac:dyDescent="0.2">
      <c r="A192" s="277" t="s">
        <v>437</v>
      </c>
      <c r="B192" s="295" t="s">
        <v>431</v>
      </c>
      <c r="C192" s="279">
        <v>0</v>
      </c>
      <c r="D192" s="279">
        <v>0</v>
      </c>
      <c r="E192" s="279">
        <v>0</v>
      </c>
      <c r="F192" s="279">
        <v>0</v>
      </c>
      <c r="G192" s="279">
        <v>0</v>
      </c>
      <c r="H192" s="279">
        <v>0</v>
      </c>
      <c r="I192" s="279">
        <v>0</v>
      </c>
      <c r="J192" s="279">
        <v>0</v>
      </c>
      <c r="K192" s="279">
        <v>0</v>
      </c>
      <c r="L192" s="279">
        <v>0</v>
      </c>
      <c r="M192" s="279">
        <v>0</v>
      </c>
      <c r="N192" s="279">
        <v>0</v>
      </c>
      <c r="O192" s="279">
        <v>0</v>
      </c>
      <c r="P192" s="279">
        <v>0</v>
      </c>
      <c r="Q192" s="279">
        <v>0</v>
      </c>
      <c r="R192" s="285">
        <v>1</v>
      </c>
      <c r="S192" s="277">
        <f t="shared" si="5"/>
        <v>1</v>
      </c>
    </row>
    <row r="193" spans="1:19" x14ac:dyDescent="0.2">
      <c r="A193" s="277" t="s">
        <v>438</v>
      </c>
      <c r="B193" s="295" t="s">
        <v>432</v>
      </c>
      <c r="C193" s="279">
        <v>0</v>
      </c>
      <c r="D193" s="279">
        <v>0</v>
      </c>
      <c r="E193" s="279">
        <v>0</v>
      </c>
      <c r="F193" s="279">
        <v>0</v>
      </c>
      <c r="G193" s="279">
        <v>0</v>
      </c>
      <c r="H193" s="279">
        <v>0</v>
      </c>
      <c r="I193" s="279">
        <v>0</v>
      </c>
      <c r="J193" s="279">
        <v>0</v>
      </c>
      <c r="K193" s="279">
        <v>0</v>
      </c>
      <c r="L193" s="279">
        <v>0</v>
      </c>
      <c r="M193" s="279">
        <v>0</v>
      </c>
      <c r="N193" s="279">
        <v>0</v>
      </c>
      <c r="O193" s="279">
        <v>0</v>
      </c>
      <c r="P193" s="279">
        <v>0</v>
      </c>
      <c r="Q193" s="279">
        <v>0</v>
      </c>
      <c r="R193" s="285">
        <v>1</v>
      </c>
      <c r="S193" s="277">
        <f t="shared" si="5"/>
        <v>1</v>
      </c>
    </row>
    <row r="194" spans="1:19" x14ac:dyDescent="0.2">
      <c r="A194" s="277" t="s">
        <v>439</v>
      </c>
      <c r="B194" s="295" t="s">
        <v>433</v>
      </c>
      <c r="C194" s="279">
        <v>0</v>
      </c>
      <c r="D194" s="279">
        <v>0</v>
      </c>
      <c r="E194" s="279">
        <v>0</v>
      </c>
      <c r="F194" s="279">
        <v>0</v>
      </c>
      <c r="G194" s="279">
        <v>0</v>
      </c>
      <c r="H194" s="279">
        <v>0</v>
      </c>
      <c r="I194" s="279">
        <v>0</v>
      </c>
      <c r="J194" s="279">
        <v>0</v>
      </c>
      <c r="K194" s="279">
        <v>0</v>
      </c>
      <c r="L194" s="279">
        <v>0</v>
      </c>
      <c r="M194" s="279">
        <v>0</v>
      </c>
      <c r="N194" s="279">
        <v>0</v>
      </c>
      <c r="O194" s="279">
        <v>0</v>
      </c>
      <c r="P194" s="279">
        <v>0</v>
      </c>
      <c r="Q194" s="279">
        <v>0</v>
      </c>
      <c r="R194" s="285">
        <v>1</v>
      </c>
      <c r="S194" s="277">
        <f t="shared" si="5"/>
        <v>1</v>
      </c>
    </row>
    <row r="195" spans="1:19" x14ac:dyDescent="0.2">
      <c r="A195" s="247"/>
      <c r="B195" s="248"/>
      <c r="C195" s="247"/>
      <c r="D195" s="247"/>
      <c r="E195" s="247"/>
      <c r="F195" s="247"/>
      <c r="G195" s="247"/>
      <c r="H195" s="247"/>
      <c r="I195" s="247"/>
      <c r="J195" s="247"/>
      <c r="K195" s="247"/>
      <c r="L195" s="247"/>
      <c r="M195" s="247"/>
      <c r="N195" s="247"/>
      <c r="O195" s="247"/>
      <c r="P195" s="247"/>
      <c r="Q195" s="247"/>
      <c r="R195" s="247"/>
      <c r="S195" s="247"/>
    </row>
  </sheetData>
  <phoneticPr fontId="7" type="noConversion"/>
  <pageMargins left="0.78740157499999996" right="0.78740157499999996" top="0.984251969" bottom="0.984251969" header="0.4921259845" footer="0.492125984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862"/>
  <sheetViews>
    <sheetView topLeftCell="A25" workbookViewId="0">
      <selection activeCell="B49" sqref="B49"/>
    </sheetView>
  </sheetViews>
  <sheetFormatPr defaultRowHeight="12.75" x14ac:dyDescent="0.2"/>
  <cols>
    <col min="3" max="3" width="11.140625" bestFit="1" customWidth="1"/>
    <col min="4" max="4" width="11.5703125" customWidth="1"/>
    <col min="5" max="5" width="15" customWidth="1"/>
    <col min="6" max="6" width="15.85546875" customWidth="1"/>
    <col min="7" max="7" width="15" customWidth="1"/>
    <col min="8" max="8" width="14.85546875" customWidth="1"/>
    <col min="9" max="9" width="14.140625" customWidth="1"/>
  </cols>
  <sheetData>
    <row r="1" spans="1:16" ht="30.75" thickBot="1" x14ac:dyDescent="0.45">
      <c r="A1" s="1"/>
      <c r="B1" s="1"/>
      <c r="C1" s="1"/>
      <c r="D1" s="1"/>
      <c r="E1" s="126" t="s">
        <v>321</v>
      </c>
      <c r="F1" s="26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ht="30.75" thickBot="1" x14ac:dyDescent="0.45">
      <c r="A2" s="1"/>
      <c r="C2" s="127"/>
      <c r="D2" s="129" t="s">
        <v>319</v>
      </c>
      <c r="E2" s="132"/>
      <c r="F2" s="129"/>
      <c r="G2" s="130"/>
      <c r="H2" s="125"/>
      <c r="I2" s="128"/>
      <c r="J2" s="25"/>
      <c r="K2" s="25"/>
      <c r="L2" s="25"/>
      <c r="M2" s="1"/>
      <c r="N2" s="1"/>
      <c r="O2" s="1"/>
      <c r="P2" s="1"/>
    </row>
    <row r="3" spans="1:16" ht="30.75" thickBot="1" x14ac:dyDescent="0.45">
      <c r="A3" s="1"/>
      <c r="B3" s="1"/>
      <c r="C3" s="96"/>
      <c r="D3" s="96"/>
      <c r="E3" s="131" t="s">
        <v>398</v>
      </c>
      <c r="F3" s="26"/>
      <c r="G3" s="96"/>
      <c r="H3" s="96"/>
      <c r="I3" s="96"/>
      <c r="J3" s="1"/>
      <c r="K3" s="1"/>
      <c r="L3" s="1"/>
      <c r="M3" s="1"/>
      <c r="N3" s="1"/>
      <c r="O3" s="1"/>
      <c r="P3" s="1"/>
    </row>
    <row r="4" spans="1:16" ht="13.5" thickBot="1" x14ac:dyDescent="0.25">
      <c r="A4" s="1"/>
      <c r="B4" s="1"/>
      <c r="C4" s="96"/>
      <c r="D4" s="12"/>
      <c r="E4" s="96"/>
      <c r="F4" s="96"/>
      <c r="H4" s="96" t="s">
        <v>318</v>
      </c>
      <c r="I4" t="s">
        <v>320</v>
      </c>
      <c r="J4" s="1"/>
      <c r="K4" s="1"/>
      <c r="L4" s="1"/>
      <c r="M4" s="1"/>
      <c r="N4" s="1"/>
      <c r="O4" s="1"/>
      <c r="P4" s="1"/>
    </row>
    <row r="5" spans="1:16" s="14" customFormat="1" ht="24" thickBot="1" x14ac:dyDescent="0.4">
      <c r="A5" s="13"/>
      <c r="B5" s="13"/>
      <c r="C5" s="1"/>
      <c r="D5" s="121" t="s">
        <v>317</v>
      </c>
      <c r="E5" s="122"/>
      <c r="F5" s="123"/>
      <c r="G5" s="120"/>
      <c r="H5" s="1"/>
      <c r="I5" s="1"/>
      <c r="J5" s="13"/>
      <c r="K5" s="13"/>
      <c r="L5" s="13"/>
      <c r="M5" s="13"/>
      <c r="N5" s="13"/>
      <c r="O5" s="13"/>
      <c r="P5" s="13"/>
    </row>
    <row r="6" spans="1:16" ht="13.5" thickBo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16" ht="54.75" thickBot="1" x14ac:dyDescent="0.25">
      <c r="A7" s="1"/>
      <c r="B7" s="1"/>
      <c r="C7" s="17" t="s">
        <v>22</v>
      </c>
      <c r="D7" s="18" t="s">
        <v>34</v>
      </c>
      <c r="E7" s="18" t="s">
        <v>35</v>
      </c>
      <c r="F7" s="18" t="s">
        <v>37</v>
      </c>
      <c r="G7" s="19" t="s">
        <v>36</v>
      </c>
      <c r="H7" s="19" t="s">
        <v>38</v>
      </c>
      <c r="I7" s="13"/>
      <c r="J7" s="1"/>
      <c r="K7" s="1"/>
      <c r="L7" s="1"/>
      <c r="M7" s="1"/>
      <c r="N7" s="1"/>
      <c r="O7" s="1"/>
      <c r="P7" s="1"/>
    </row>
    <row r="8" spans="1:16" ht="18" x14ac:dyDescent="0.25">
      <c r="A8" s="1"/>
      <c r="B8" s="1"/>
      <c r="C8" s="28">
        <v>2001</v>
      </c>
      <c r="D8" s="29" t="s">
        <v>11</v>
      </c>
      <c r="E8" s="29">
        <v>24</v>
      </c>
      <c r="F8" s="29">
        <v>26</v>
      </c>
      <c r="G8" s="30">
        <v>2</v>
      </c>
      <c r="H8" s="32">
        <f>[4]Účast!$D$6</f>
        <v>0.92307692307692313</v>
      </c>
      <c r="I8" s="1"/>
      <c r="J8" s="1"/>
      <c r="K8" s="1"/>
      <c r="L8" s="1"/>
      <c r="M8" s="1"/>
      <c r="N8" s="1"/>
      <c r="O8" s="1"/>
      <c r="P8" s="1"/>
    </row>
    <row r="9" spans="1:16" ht="18" x14ac:dyDescent="0.25">
      <c r="A9" s="1"/>
      <c r="B9" s="1"/>
      <c r="C9" s="20">
        <v>2002</v>
      </c>
      <c r="D9" s="21" t="s">
        <v>11</v>
      </c>
      <c r="E9" s="21">
        <v>25</v>
      </c>
      <c r="F9" s="21">
        <v>27</v>
      </c>
      <c r="G9" s="27">
        <v>2</v>
      </c>
      <c r="H9" s="82">
        <v>0.93</v>
      </c>
      <c r="I9" s="1"/>
      <c r="J9" s="1"/>
      <c r="K9" s="1"/>
      <c r="L9" s="1"/>
      <c r="M9" s="1"/>
      <c r="N9" s="1"/>
      <c r="O9" s="1"/>
      <c r="P9" s="1"/>
    </row>
    <row r="10" spans="1:16" ht="18" x14ac:dyDescent="0.25">
      <c r="A10" s="1"/>
      <c r="B10" s="1"/>
      <c r="C10" s="20">
        <v>2003</v>
      </c>
      <c r="D10" s="21" t="s">
        <v>12</v>
      </c>
      <c r="E10" s="21">
        <v>25</v>
      </c>
      <c r="F10" s="21">
        <v>28</v>
      </c>
      <c r="G10" s="27">
        <v>3</v>
      </c>
      <c r="H10" s="33">
        <f>[6]Účast!$D$7</f>
        <v>0.8928571428571429</v>
      </c>
      <c r="I10" s="1"/>
      <c r="J10" s="1"/>
      <c r="K10" s="1"/>
      <c r="L10" s="1"/>
      <c r="M10" s="1"/>
      <c r="N10" s="1"/>
      <c r="O10" s="1"/>
      <c r="P10" s="1"/>
    </row>
    <row r="11" spans="1:16" ht="18" x14ac:dyDescent="0.25">
      <c r="A11" s="1"/>
      <c r="B11" s="1"/>
      <c r="C11" s="20">
        <v>2004</v>
      </c>
      <c r="D11" s="21" t="s">
        <v>16</v>
      </c>
      <c r="E11" s="21">
        <v>24</v>
      </c>
      <c r="F11" s="21">
        <v>28</v>
      </c>
      <c r="G11" s="27">
        <v>4</v>
      </c>
      <c r="H11" s="33">
        <f>[7]Účast!$D$7</f>
        <v>0.8571428571428571</v>
      </c>
      <c r="I11" s="1"/>
      <c r="J11" s="1"/>
      <c r="K11" s="1"/>
      <c r="L11" s="1"/>
      <c r="M11" s="1"/>
      <c r="N11" s="1"/>
      <c r="O11" s="1"/>
      <c r="P11" s="1"/>
    </row>
    <row r="12" spans="1:16" ht="18.75" thickBot="1" x14ac:dyDescent="0.3">
      <c r="A12" s="1"/>
      <c r="B12" s="1"/>
      <c r="C12" s="80">
        <v>2005</v>
      </c>
      <c r="D12" s="81" t="str">
        <f>'[1]Vítěz 2005'!$F$7</f>
        <v>Kocour</v>
      </c>
      <c r="E12" s="100">
        <f>[1]Účast!$F$7</f>
        <v>27</v>
      </c>
      <c r="F12" s="24">
        <f>[1]Účast!$E$7</f>
        <v>32</v>
      </c>
      <c r="G12" s="31">
        <f>[1]Účast!$G$7</f>
        <v>5</v>
      </c>
      <c r="H12" s="34">
        <f>[1]Účast!$D$7</f>
        <v>0.84375</v>
      </c>
      <c r="I12" s="1"/>
      <c r="J12" s="1"/>
      <c r="K12" s="1"/>
      <c r="L12" s="1"/>
      <c r="M12" s="1"/>
      <c r="N12" s="1"/>
      <c r="O12" s="1"/>
      <c r="P12" s="1"/>
    </row>
    <row r="13" spans="1:16" ht="18.75" thickBot="1" x14ac:dyDescent="0.3">
      <c r="A13" s="1"/>
      <c r="B13" s="1"/>
      <c r="C13" s="22">
        <v>2006</v>
      </c>
      <c r="D13" s="23" t="s">
        <v>13</v>
      </c>
      <c r="E13" s="24">
        <v>22</v>
      </c>
      <c r="F13" s="24">
        <v>27</v>
      </c>
      <c r="G13" s="31">
        <f>[1]Účast!$G$7</f>
        <v>5</v>
      </c>
      <c r="H13" s="34">
        <f>[1]Účast!$D$7</f>
        <v>0.84375</v>
      </c>
      <c r="I13" s="1"/>
      <c r="J13" s="1"/>
      <c r="K13" s="1"/>
      <c r="L13" s="1"/>
      <c r="M13" s="1"/>
      <c r="N13" s="1"/>
      <c r="O13" s="1"/>
      <c r="P13" s="1"/>
    </row>
    <row r="14" spans="1:16" ht="18.75" thickBot="1" x14ac:dyDescent="0.3">
      <c r="A14" s="1"/>
      <c r="B14" s="1"/>
      <c r="C14" s="80">
        <v>2007</v>
      </c>
      <c r="D14" s="81" t="s">
        <v>12</v>
      </c>
      <c r="E14" s="24">
        <v>19</v>
      </c>
      <c r="F14" s="24">
        <v>20</v>
      </c>
      <c r="G14" s="31">
        <f>F14-E14</f>
        <v>1</v>
      </c>
      <c r="H14" s="34">
        <f t="shared" ref="H14:H21" si="0">E14/F14</f>
        <v>0.95</v>
      </c>
      <c r="I14" s="1"/>
      <c r="J14" s="1"/>
      <c r="K14" s="1"/>
      <c r="L14" s="1"/>
      <c r="M14" s="1"/>
      <c r="N14" s="1"/>
      <c r="O14" s="1"/>
      <c r="P14" s="1"/>
    </row>
    <row r="15" spans="1:16" ht="18.75" thickBot="1" x14ac:dyDescent="0.3">
      <c r="A15" s="1"/>
      <c r="B15" s="1"/>
      <c r="C15" s="22">
        <v>2008</v>
      </c>
      <c r="D15" s="23" t="s">
        <v>62</v>
      </c>
      <c r="E15" s="24">
        <v>23</v>
      </c>
      <c r="F15" s="24">
        <v>26</v>
      </c>
      <c r="G15" s="31">
        <f>F15-E15</f>
        <v>3</v>
      </c>
      <c r="H15" s="34">
        <f t="shared" si="0"/>
        <v>0.88461538461538458</v>
      </c>
      <c r="I15" s="1"/>
      <c r="J15" s="1"/>
      <c r="K15" s="1"/>
      <c r="L15" s="1"/>
      <c r="M15" s="1"/>
      <c r="N15" s="1"/>
      <c r="O15" s="1"/>
      <c r="P15" s="1"/>
    </row>
    <row r="16" spans="1:16" ht="18.75" thickBot="1" x14ac:dyDescent="0.3">
      <c r="A16" s="1"/>
      <c r="B16" s="1"/>
      <c r="C16" s="80">
        <v>2009</v>
      </c>
      <c r="D16" s="81" t="s">
        <v>12</v>
      </c>
      <c r="E16" s="24">
        <f>'[9]Počet jezdců v etapě'!$AE$3</f>
        <v>26</v>
      </c>
      <c r="F16" s="24">
        <v>28</v>
      </c>
      <c r="G16" s="31">
        <v>2</v>
      </c>
      <c r="H16" s="34">
        <f t="shared" si="0"/>
        <v>0.9285714285714286</v>
      </c>
      <c r="I16" s="1"/>
      <c r="J16" s="1"/>
      <c r="K16" s="1"/>
      <c r="L16" s="1"/>
      <c r="M16" s="1"/>
      <c r="N16" s="1"/>
      <c r="O16" s="1"/>
      <c r="P16" s="1"/>
    </row>
    <row r="17" spans="1:16" ht="18.75" thickBot="1" x14ac:dyDescent="0.3">
      <c r="A17" s="1"/>
      <c r="B17" s="1"/>
      <c r="C17" s="80">
        <v>2010</v>
      </c>
      <c r="D17" s="81" t="s">
        <v>275</v>
      </c>
      <c r="E17" s="100">
        <f>'[18]Vítěz 2010'!$F$6</f>
        <v>29</v>
      </c>
      <c r="F17" s="100">
        <v>31</v>
      </c>
      <c r="G17" s="114">
        <f>'[18]Vítěz 2010'!$G$6</f>
        <v>2</v>
      </c>
      <c r="H17" s="115">
        <f t="shared" si="0"/>
        <v>0.93548387096774188</v>
      </c>
      <c r="I17" s="1"/>
      <c r="J17" s="1"/>
      <c r="K17" s="1"/>
      <c r="L17" s="1"/>
      <c r="M17" s="1"/>
      <c r="N17" s="1"/>
      <c r="O17" s="1"/>
      <c r="P17" s="1"/>
    </row>
    <row r="18" spans="1:16" ht="18.75" thickBot="1" x14ac:dyDescent="0.3">
      <c r="A18" s="1"/>
      <c r="B18" s="1"/>
      <c r="C18" s="80">
        <v>2011</v>
      </c>
      <c r="D18" s="81" t="s">
        <v>12</v>
      </c>
      <c r="E18" s="100">
        <f>'[3]Počet jezdců v etapě'!$AH$3</f>
        <v>30</v>
      </c>
      <c r="F18" s="100">
        <f>'[3]Počet jezdců v etapě'!$AK$3</f>
        <v>31</v>
      </c>
      <c r="G18" s="114">
        <f>F18-E18</f>
        <v>1</v>
      </c>
      <c r="H18" s="115">
        <f t="shared" si="0"/>
        <v>0.967741935483871</v>
      </c>
      <c r="I18" s="1"/>
      <c r="J18" s="1"/>
      <c r="K18" s="1"/>
      <c r="L18" s="1"/>
      <c r="M18" s="1"/>
      <c r="N18" s="1"/>
      <c r="O18" s="1"/>
      <c r="P18" s="1"/>
    </row>
    <row r="19" spans="1:16" ht="18.75" thickBot="1" x14ac:dyDescent="0.3">
      <c r="A19" s="1"/>
      <c r="B19" s="1"/>
      <c r="C19" s="80">
        <v>2012</v>
      </c>
      <c r="D19" s="81" t="s">
        <v>60</v>
      </c>
      <c r="E19" s="100">
        <f>'[10]Počet jezdců v etapě'!$AH$3</f>
        <v>30</v>
      </c>
      <c r="F19" s="100">
        <v>31</v>
      </c>
      <c r="G19" s="114">
        <f>'[10]Počet jezdců v etapě'!$AI$3</f>
        <v>1</v>
      </c>
      <c r="H19" s="115">
        <f t="shared" si="0"/>
        <v>0.967741935483871</v>
      </c>
      <c r="I19" s="1"/>
      <c r="J19" s="1"/>
      <c r="K19" s="1"/>
      <c r="L19" s="1"/>
      <c r="M19" s="1"/>
      <c r="N19" s="1"/>
      <c r="O19" s="1"/>
      <c r="P19" s="1"/>
    </row>
    <row r="20" spans="1:16" ht="18.75" thickBot="1" x14ac:dyDescent="0.3">
      <c r="A20" s="1"/>
      <c r="B20" s="1"/>
      <c r="C20" s="101">
        <v>2013</v>
      </c>
      <c r="D20" s="102" t="s">
        <v>51</v>
      </c>
      <c r="E20" s="103">
        <f>'[10]Počet jezdců v etapě'!$AH$3</f>
        <v>30</v>
      </c>
      <c r="F20" s="103">
        <v>30</v>
      </c>
      <c r="G20" s="116">
        <v>0</v>
      </c>
      <c r="H20" s="159">
        <f t="shared" si="0"/>
        <v>1</v>
      </c>
      <c r="I20" s="1"/>
      <c r="J20" s="1"/>
      <c r="K20" s="1"/>
      <c r="L20" s="1"/>
      <c r="M20" s="1"/>
      <c r="N20" s="1"/>
      <c r="O20" s="1"/>
      <c r="P20" s="1"/>
    </row>
    <row r="21" spans="1:16" ht="18.75" thickBot="1" x14ac:dyDescent="0.3">
      <c r="A21" s="1"/>
      <c r="B21" s="1"/>
      <c r="C21" s="80">
        <v>2014</v>
      </c>
      <c r="D21" s="81" t="s">
        <v>62</v>
      </c>
      <c r="E21" s="100">
        <v>29</v>
      </c>
      <c r="F21" s="100">
        <v>30</v>
      </c>
      <c r="G21" s="114">
        <v>1</v>
      </c>
      <c r="H21" s="115">
        <f t="shared" si="0"/>
        <v>0.96666666666666667</v>
      </c>
      <c r="I21" s="1"/>
      <c r="J21" s="1"/>
      <c r="K21" s="1"/>
      <c r="L21" s="1"/>
      <c r="M21" s="1"/>
      <c r="N21" s="1"/>
      <c r="O21" s="1"/>
      <c r="P21" s="1"/>
    </row>
    <row r="22" spans="1:16" ht="18.75" thickBot="1" x14ac:dyDescent="0.3">
      <c r="A22" s="96"/>
      <c r="B22" s="96"/>
      <c r="C22" s="101">
        <v>2015</v>
      </c>
      <c r="D22" s="102" t="s">
        <v>51</v>
      </c>
      <c r="E22" s="103">
        <f>'[13]Vítěz 2015'!$G$8</f>
        <v>30</v>
      </c>
      <c r="F22" s="103">
        <v>30</v>
      </c>
      <c r="G22" s="116">
        <f>'[13]Vítěz 2015'!$H$8</f>
        <v>0</v>
      </c>
      <c r="H22" s="159">
        <f>E22/F22</f>
        <v>1</v>
      </c>
      <c r="I22" s="96"/>
      <c r="J22" s="96"/>
      <c r="K22" s="96"/>
      <c r="L22" s="96"/>
      <c r="M22" s="96"/>
      <c r="N22" s="96"/>
      <c r="O22" s="1"/>
      <c r="P22" s="1"/>
    </row>
    <row r="23" spans="1:16" x14ac:dyDescent="0.2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1"/>
      <c r="P23" s="1"/>
    </row>
    <row r="24" spans="1:16" x14ac:dyDescent="0.2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1"/>
      <c r="P24" s="1"/>
    </row>
    <row r="25" spans="1:16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1"/>
      <c r="P25" s="1"/>
    </row>
    <row r="26" spans="1:16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1"/>
      <c r="P26" s="1"/>
    </row>
    <row r="27" spans="1:16" x14ac:dyDescent="0.2">
      <c r="A27" s="1"/>
      <c r="B27" s="1"/>
      <c r="C27" s="96"/>
      <c r="D27" s="96"/>
      <c r="E27" s="1"/>
      <c r="F27" s="1"/>
      <c r="G27" s="1"/>
      <c r="I27" s="1"/>
      <c r="J27" s="1"/>
      <c r="K27" s="1"/>
      <c r="L27" s="1"/>
      <c r="M27" s="1"/>
      <c r="N27" s="1"/>
      <c r="O27" s="1"/>
      <c r="P27" s="1"/>
    </row>
    <row r="28" spans="1:16" x14ac:dyDescent="0.2">
      <c r="A28" s="1"/>
      <c r="B28" s="1"/>
      <c r="C28" s="96"/>
      <c r="D28" s="96"/>
      <c r="F28" s="1"/>
      <c r="G28" s="1"/>
      <c r="H28" s="1"/>
      <c r="I28" s="83"/>
      <c r="J28" s="1"/>
      <c r="K28" s="1"/>
      <c r="L28" s="1"/>
      <c r="M28" s="1"/>
      <c r="N28" s="1"/>
      <c r="O28" s="1"/>
      <c r="P28" s="1"/>
    </row>
    <row r="29" spans="1:16" x14ac:dyDescent="0.2">
      <c r="A29" s="1"/>
      <c r="B29" s="1"/>
      <c r="C29" s="96"/>
      <c r="D29" s="96"/>
      <c r="E29" s="96"/>
      <c r="F29" s="96"/>
      <c r="G29" s="96"/>
      <c r="H29" s="96"/>
      <c r="I29" s="96"/>
      <c r="J29" s="1"/>
      <c r="K29" s="1"/>
      <c r="L29" s="1"/>
      <c r="M29" s="1"/>
      <c r="N29" s="1"/>
      <c r="O29" s="1"/>
      <c r="P29" s="1"/>
    </row>
    <row r="30" spans="1:16" x14ac:dyDescent="0.2">
      <c r="A30" s="1"/>
      <c r="B30" s="1"/>
      <c r="C30" s="96"/>
      <c r="D30" s="96"/>
      <c r="E30" s="96"/>
      <c r="F30" s="96"/>
      <c r="G30" s="96"/>
      <c r="H30" s="96"/>
      <c r="I30" s="96"/>
      <c r="J30" s="1"/>
      <c r="K30" s="1"/>
      <c r="L30" s="1"/>
      <c r="M30" s="1"/>
      <c r="N30" s="1"/>
      <c r="O30" s="1"/>
      <c r="P30" s="1"/>
    </row>
    <row r="31" spans="1:16" x14ac:dyDescent="0.2">
      <c r="A31" s="1"/>
      <c r="B31" s="1"/>
      <c r="D31" s="96"/>
      <c r="E31" s="96"/>
      <c r="I31" s="96"/>
      <c r="J31" s="1"/>
      <c r="K31" s="1"/>
      <c r="L31" s="1"/>
      <c r="M31" s="1"/>
      <c r="N31" s="1"/>
      <c r="O31" s="1"/>
      <c r="P31" s="1"/>
    </row>
    <row r="32" spans="1:16" x14ac:dyDescent="0.2">
      <c r="A32" s="1"/>
      <c r="B32" s="1"/>
      <c r="D32" s="1"/>
      <c r="E32" s="96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</row>
    <row r="33" spans="1:16" x14ac:dyDescent="0.2">
      <c r="A33" s="1"/>
      <c r="B33" s="1"/>
      <c r="C33" s="96"/>
      <c r="D33" s="1"/>
      <c r="E33" s="96"/>
      <c r="G33" s="96"/>
      <c r="I33" s="1"/>
      <c r="J33" s="1"/>
      <c r="K33" s="1"/>
      <c r="L33" s="1"/>
      <c r="M33" s="1"/>
      <c r="N33" s="1"/>
      <c r="O33" s="1"/>
      <c r="P33" s="1"/>
    </row>
    <row r="34" spans="1:16" x14ac:dyDescent="0.2">
      <c r="A34" s="1"/>
      <c r="B34" s="1"/>
      <c r="C34" s="96"/>
      <c r="D34" s="96"/>
      <c r="E34" s="96"/>
      <c r="F34" s="96"/>
      <c r="G34" s="96"/>
      <c r="H34" s="96"/>
      <c r="I34" s="1"/>
      <c r="J34" s="1"/>
      <c r="K34" s="1"/>
      <c r="L34" s="1"/>
      <c r="M34" s="1"/>
      <c r="N34" s="1"/>
      <c r="O34" s="1"/>
      <c r="P34" s="1"/>
    </row>
    <row r="35" spans="1:16" x14ac:dyDescent="0.2">
      <c r="A35" s="117">
        <v>2003</v>
      </c>
      <c r="B35" s="96"/>
      <c r="C35" s="117">
        <v>2001</v>
      </c>
      <c r="D35" s="96"/>
      <c r="E35" s="46">
        <v>2008</v>
      </c>
      <c r="F35" s="96"/>
      <c r="G35" s="96"/>
      <c r="H35" s="1"/>
      <c r="I35" s="1"/>
      <c r="J35" s="1"/>
      <c r="K35" s="1"/>
      <c r="L35" s="1"/>
      <c r="M35" s="1"/>
      <c r="N35" s="1"/>
      <c r="O35" s="1"/>
      <c r="P35" s="1"/>
    </row>
    <row r="36" spans="1:16" x14ac:dyDescent="0.2">
      <c r="A36" s="117">
        <v>2007</v>
      </c>
      <c r="B36" s="96"/>
      <c r="C36" s="117">
        <v>2002</v>
      </c>
      <c r="D36" s="96"/>
      <c r="E36" s="46">
        <v>2014</v>
      </c>
      <c r="F36" s="96"/>
      <c r="G36" s="46">
        <v>2004</v>
      </c>
      <c r="H36" s="117">
        <v>2006</v>
      </c>
      <c r="I36" s="1"/>
      <c r="J36" s="238">
        <v>2010</v>
      </c>
      <c r="K36" s="1"/>
      <c r="L36" s="1"/>
      <c r="M36" s="46">
        <v>2012</v>
      </c>
      <c r="N36" s="1"/>
      <c r="O36" s="1"/>
      <c r="P36" s="1"/>
    </row>
    <row r="37" spans="1:16" x14ac:dyDescent="0.2">
      <c r="A37" s="238">
        <v>2009</v>
      </c>
      <c r="B37" s="1"/>
      <c r="C37" s="117">
        <v>2005</v>
      </c>
      <c r="D37" s="96"/>
      <c r="E37" s="96"/>
      <c r="F37" s="96"/>
      <c r="G37" s="1"/>
      <c r="H37" s="264">
        <v>2016</v>
      </c>
      <c r="I37" s="1"/>
      <c r="J37" s="1"/>
      <c r="K37" s="1"/>
      <c r="L37" s="1"/>
      <c r="M37" s="1"/>
      <c r="N37" s="1"/>
      <c r="O37" s="1"/>
      <c r="P37" s="1"/>
    </row>
    <row r="38" spans="1:16" x14ac:dyDescent="0.2">
      <c r="A38" s="238">
        <v>2011</v>
      </c>
      <c r="B38" s="1"/>
      <c r="C38" s="96"/>
      <c r="D38" s="1"/>
      <c r="E38" s="96"/>
      <c r="G38" s="1"/>
      <c r="I38" s="1"/>
      <c r="J38" s="1"/>
      <c r="L38" s="1"/>
      <c r="M38" s="1"/>
      <c r="N38" s="1"/>
      <c r="O38" s="1"/>
      <c r="P38" s="1"/>
    </row>
    <row r="39" spans="1:16" x14ac:dyDescent="0.2">
      <c r="A39" s="1"/>
      <c r="B39" s="1"/>
      <c r="C39" s="96"/>
      <c r="D39" s="1"/>
      <c r="E39" s="96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</row>
    <row r="40" spans="1:16" x14ac:dyDescent="0.2">
      <c r="A40" s="1"/>
      <c r="B40" s="1"/>
      <c r="C40" s="96"/>
      <c r="D40" s="1"/>
      <c r="E40" s="96"/>
      <c r="F40" s="96"/>
      <c r="G40" s="96"/>
      <c r="H40" s="1"/>
      <c r="I40" s="1"/>
      <c r="J40" s="1"/>
      <c r="K40" s="1"/>
      <c r="L40" s="1"/>
      <c r="M40" s="1"/>
      <c r="N40" s="1"/>
      <c r="O40" s="1"/>
      <c r="P40" s="1"/>
    </row>
    <row r="41" spans="1:16" x14ac:dyDescent="0.2">
      <c r="A41" s="1"/>
      <c r="B41" s="1"/>
      <c r="C41" s="96"/>
      <c r="D41" s="1"/>
      <c r="E41" s="96"/>
      <c r="F41" s="96"/>
      <c r="G41" s="96"/>
      <c r="H41" s="1"/>
      <c r="I41" s="1"/>
      <c r="J41" s="1"/>
      <c r="K41" s="1"/>
      <c r="L41" s="1"/>
      <c r="M41" s="1"/>
      <c r="N41" s="1"/>
      <c r="O41" s="1"/>
      <c r="P41" s="1"/>
    </row>
    <row r="42" spans="1:16" x14ac:dyDescent="0.2">
      <c r="A42" s="1"/>
      <c r="B42" s="1"/>
      <c r="C42" s="96"/>
      <c r="D42" s="96"/>
      <c r="E42" s="96"/>
      <c r="F42" s="96"/>
      <c r="G42" s="96"/>
      <c r="H42" s="1"/>
      <c r="I42" s="96"/>
      <c r="J42" s="1"/>
      <c r="K42" s="1"/>
      <c r="L42" s="1"/>
      <c r="M42" s="1"/>
      <c r="N42" s="1"/>
      <c r="O42" s="1"/>
      <c r="P42" s="1"/>
    </row>
    <row r="43" spans="1:16" x14ac:dyDescent="0.2">
      <c r="A43" s="1"/>
      <c r="B43" s="1"/>
      <c r="C43" s="96"/>
      <c r="D43" s="96"/>
      <c r="E43" s="96"/>
      <c r="F43" s="96"/>
      <c r="G43" s="96"/>
      <c r="H43" s="96"/>
      <c r="I43" s="96"/>
      <c r="J43" s="1"/>
      <c r="K43" s="1"/>
      <c r="L43" s="1"/>
      <c r="M43" s="1"/>
      <c r="N43" s="1"/>
      <c r="O43" s="1"/>
      <c r="P43" s="1"/>
    </row>
    <row r="44" spans="1:16" x14ac:dyDescent="0.2">
      <c r="A44" s="1"/>
      <c r="B44" s="1"/>
      <c r="C44" s="96"/>
      <c r="D44" s="96"/>
      <c r="E44" s="96"/>
      <c r="F44" s="96"/>
      <c r="G44" s="96"/>
      <c r="H44" s="96"/>
      <c r="I44" s="96"/>
      <c r="J44" s="1"/>
      <c r="K44" s="1"/>
      <c r="L44" s="1"/>
      <c r="M44" s="1"/>
      <c r="N44" s="1"/>
      <c r="O44" s="1"/>
      <c r="P44" s="1"/>
    </row>
    <row r="45" spans="1:16" x14ac:dyDescent="0.2">
      <c r="A45" s="1"/>
      <c r="B45" s="1"/>
      <c r="C45" s="96"/>
      <c r="D45" s="96"/>
      <c r="E45" s="96"/>
      <c r="F45" s="96"/>
      <c r="G45" s="96"/>
      <c r="H45" s="96"/>
      <c r="I45" s="96"/>
      <c r="J45" s="1"/>
      <c r="K45" s="1"/>
      <c r="L45" s="1"/>
      <c r="M45" s="1"/>
      <c r="N45" s="1"/>
      <c r="O45" s="1"/>
      <c r="P45" s="1"/>
    </row>
    <row r="46" spans="1:16" x14ac:dyDescent="0.2">
      <c r="A46" s="1"/>
      <c r="B46" s="124">
        <v>2013</v>
      </c>
      <c r="C46" s="96"/>
      <c r="D46" s="96"/>
      <c r="E46" s="96"/>
      <c r="F46" s="96"/>
      <c r="H46" s="96"/>
      <c r="I46" s="96"/>
      <c r="J46" s="1"/>
      <c r="K46" s="1"/>
      <c r="L46" s="1"/>
      <c r="M46" s="1"/>
      <c r="N46" s="1"/>
      <c r="O46" s="1"/>
      <c r="P46" s="1"/>
    </row>
    <row r="47" spans="1:16" x14ac:dyDescent="0.2">
      <c r="A47" s="1"/>
      <c r="B47" s="124">
        <v>2015</v>
      </c>
      <c r="C47" s="96"/>
      <c r="D47" s="96"/>
      <c r="E47" s="96"/>
      <c r="F47" s="96"/>
      <c r="G47" s="96"/>
      <c r="H47" s="96"/>
      <c r="I47" s="96"/>
      <c r="J47" s="1"/>
      <c r="K47" s="1"/>
      <c r="L47" s="1"/>
      <c r="M47" s="1"/>
      <c r="N47" s="1"/>
      <c r="O47" s="1"/>
      <c r="P47" s="1"/>
    </row>
    <row r="48" spans="1:16" x14ac:dyDescent="0.2">
      <c r="A48" s="96"/>
      <c r="B48" s="96"/>
      <c r="C48" s="96"/>
      <c r="D48" s="96"/>
      <c r="E48" s="96"/>
      <c r="F48" s="96"/>
      <c r="G48" s="96"/>
      <c r="H48" s="96"/>
      <c r="I48" s="96"/>
      <c r="J48" s="1"/>
      <c r="K48" s="1"/>
      <c r="L48" s="1"/>
      <c r="M48" s="1"/>
      <c r="N48" s="1"/>
      <c r="O48" s="1"/>
      <c r="P48" s="1"/>
    </row>
    <row r="49" spans="1:16" x14ac:dyDescent="0.2">
      <c r="A49" s="96"/>
      <c r="B49" s="96"/>
      <c r="C49" s="96"/>
      <c r="D49" s="96"/>
      <c r="E49" s="96"/>
      <c r="F49" s="96"/>
      <c r="G49" s="96"/>
      <c r="H49" s="96"/>
      <c r="I49" s="96"/>
      <c r="J49" s="1"/>
      <c r="K49" s="1"/>
      <c r="L49" s="1"/>
      <c r="M49" s="1"/>
      <c r="N49" s="1"/>
      <c r="O49" s="1"/>
      <c r="P49" s="1"/>
    </row>
    <row r="50" spans="1:16" x14ac:dyDescent="0.2">
      <c r="A50" s="96"/>
      <c r="B50" s="239"/>
      <c r="C50" s="96"/>
      <c r="D50" s="96"/>
      <c r="E50" s="96"/>
      <c r="F50" s="96"/>
      <c r="G50" s="96"/>
      <c r="H50" s="96"/>
      <c r="I50" s="96"/>
      <c r="J50" s="1"/>
      <c r="K50" s="1"/>
      <c r="L50" s="1"/>
      <c r="M50" s="1"/>
      <c r="N50" s="1"/>
      <c r="O50" s="96"/>
      <c r="P50" s="96"/>
    </row>
    <row r="51" spans="1:16" x14ac:dyDescent="0.2">
      <c r="A51" s="96"/>
      <c r="B51" s="96"/>
      <c r="C51" s="96"/>
      <c r="D51" s="96"/>
      <c r="E51" s="96"/>
      <c r="F51" s="96"/>
      <c r="G51" s="96"/>
      <c r="H51" s="96"/>
      <c r="I51" s="96"/>
      <c r="J51" s="1"/>
      <c r="K51" s="1"/>
      <c r="L51" s="1"/>
      <c r="M51" s="1"/>
      <c r="N51" s="1"/>
      <c r="O51" s="96"/>
      <c r="P51" s="96"/>
    </row>
    <row r="52" spans="1:16" x14ac:dyDescent="0.2">
      <c r="A52" s="96"/>
      <c r="B52" s="96"/>
      <c r="C52" s="96"/>
      <c r="D52" s="96"/>
      <c r="E52" s="96"/>
      <c r="F52" s="96"/>
      <c r="G52" s="96"/>
      <c r="H52" s="96"/>
      <c r="I52" s="96"/>
      <c r="J52" s="1"/>
      <c r="K52" s="1"/>
      <c r="L52" s="1"/>
      <c r="M52" s="1"/>
      <c r="N52" s="1"/>
      <c r="O52" s="96"/>
      <c r="P52" s="96"/>
    </row>
    <row r="53" spans="1:16" x14ac:dyDescent="0.2">
      <c r="A53" s="96"/>
      <c r="B53" s="96"/>
      <c r="C53" s="96"/>
      <c r="D53" s="96"/>
      <c r="E53" s="96"/>
      <c r="F53" s="96"/>
      <c r="G53" s="96"/>
      <c r="H53" s="96"/>
      <c r="I53" s="96"/>
      <c r="J53" s="1"/>
      <c r="K53" s="1"/>
      <c r="L53" s="1"/>
      <c r="M53" s="1"/>
      <c r="N53" s="1"/>
      <c r="O53" s="96"/>
      <c r="P53" s="96"/>
    </row>
    <row r="54" spans="1:16" x14ac:dyDescent="0.2">
      <c r="A54" s="96"/>
      <c r="B54" s="96"/>
      <c r="C54" s="96"/>
      <c r="D54" s="96"/>
      <c r="E54" s="96"/>
      <c r="F54" s="96"/>
      <c r="G54" s="96"/>
      <c r="H54" s="96"/>
      <c r="I54" s="96"/>
      <c r="J54" s="1"/>
      <c r="K54" s="1"/>
      <c r="L54" s="1"/>
      <c r="M54" s="1"/>
      <c r="N54" s="1"/>
      <c r="O54" s="96"/>
      <c r="P54" s="96"/>
    </row>
    <row r="55" spans="1:16" x14ac:dyDescent="0.2">
      <c r="A55" s="1"/>
      <c r="B55" s="96"/>
      <c r="C55" s="96"/>
      <c r="D55" s="96"/>
      <c r="E55" s="96"/>
      <c r="F55" s="96"/>
      <c r="G55" s="1"/>
      <c r="H55" s="1"/>
      <c r="I55" s="96"/>
      <c r="J55" s="96"/>
      <c r="K55" s="96"/>
      <c r="L55" s="96"/>
      <c r="M55" s="96"/>
      <c r="N55" s="96"/>
      <c r="O55" s="96"/>
      <c r="P55" s="96"/>
    </row>
    <row r="56" spans="1:16" x14ac:dyDescent="0.2">
      <c r="A56" s="1"/>
      <c r="B56" s="96"/>
      <c r="C56" s="96"/>
      <c r="D56" s="96"/>
      <c r="E56" s="96"/>
      <c r="F56" s="96"/>
      <c r="G56" s="1"/>
      <c r="H56" s="1"/>
      <c r="I56" s="96"/>
      <c r="J56" s="96"/>
      <c r="K56" s="96"/>
      <c r="L56" s="96"/>
      <c r="M56" s="96"/>
      <c r="N56" s="96"/>
      <c r="O56" s="96"/>
      <c r="P56" s="96"/>
    </row>
    <row r="57" spans="1:16" x14ac:dyDescent="0.2">
      <c r="A57" s="1"/>
      <c r="B57" s="96"/>
      <c r="C57" s="96"/>
      <c r="D57" s="96"/>
      <c r="E57" s="96"/>
      <c r="F57" s="96"/>
      <c r="G57" s="1"/>
      <c r="H57" s="1"/>
      <c r="I57" s="96"/>
      <c r="J57" s="96"/>
      <c r="K57" s="96"/>
      <c r="L57" s="96"/>
      <c r="M57" s="96"/>
      <c r="N57" s="96"/>
      <c r="O57" s="96"/>
      <c r="P57" s="96"/>
    </row>
    <row r="58" spans="1:16" x14ac:dyDescent="0.2">
      <c r="A58" s="1"/>
      <c r="B58" s="96"/>
      <c r="C58" s="96"/>
      <c r="D58" s="96"/>
      <c r="E58" s="96"/>
      <c r="F58" s="96"/>
      <c r="G58" s="1"/>
      <c r="H58" s="1"/>
      <c r="I58" s="96"/>
      <c r="J58" s="96"/>
      <c r="K58" s="96"/>
      <c r="L58" s="96"/>
      <c r="M58" s="96"/>
      <c r="N58" s="96"/>
      <c r="O58" s="96"/>
      <c r="P58" s="96"/>
    </row>
    <row r="59" spans="1:16" x14ac:dyDescent="0.2">
      <c r="A59" s="1"/>
      <c r="B59" s="96"/>
      <c r="C59" s="96"/>
      <c r="D59" s="96"/>
      <c r="E59" s="96"/>
      <c r="F59" s="96"/>
      <c r="G59" s="1"/>
      <c r="H59" s="1"/>
      <c r="I59" s="96"/>
      <c r="J59" s="96"/>
      <c r="K59" s="96"/>
      <c r="L59" s="96"/>
      <c r="M59" s="96"/>
      <c r="N59" s="96"/>
      <c r="O59" s="96"/>
      <c r="P59" s="96"/>
    </row>
    <row r="60" spans="1:16" x14ac:dyDescent="0.2">
      <c r="A60" s="1"/>
      <c r="B60" s="96"/>
      <c r="C60" s="96"/>
      <c r="D60" s="96"/>
      <c r="E60" s="96"/>
      <c r="F60" s="96"/>
      <c r="G60" s="1"/>
      <c r="H60" s="1"/>
      <c r="I60" s="96"/>
      <c r="J60" s="96"/>
      <c r="K60" s="96"/>
      <c r="L60" s="96"/>
      <c r="M60" s="96"/>
      <c r="N60" s="96"/>
      <c r="O60" s="96"/>
      <c r="P60" s="96"/>
    </row>
    <row r="61" spans="1:16" x14ac:dyDescent="0.2">
      <c r="A61" s="1"/>
      <c r="B61" s="1"/>
      <c r="C61" s="1"/>
      <c r="D61" s="1"/>
      <c r="E61" s="1"/>
      <c r="F61" s="1"/>
      <c r="G61" s="1"/>
      <c r="H61" s="1"/>
      <c r="I61" s="96"/>
      <c r="J61" s="96"/>
      <c r="K61" s="96"/>
      <c r="L61" s="96"/>
      <c r="M61" s="96"/>
      <c r="N61" s="96"/>
      <c r="O61" s="96"/>
      <c r="P61" s="96"/>
    </row>
    <row r="62" spans="1:16" x14ac:dyDescent="0.2">
      <c r="A62" s="1"/>
      <c r="B62" s="1"/>
      <c r="C62" s="1"/>
      <c r="D62" s="1"/>
      <c r="E62" s="1"/>
      <c r="F62" s="1"/>
      <c r="G62" s="1"/>
      <c r="H62" s="1"/>
      <c r="I62" s="96"/>
      <c r="J62" s="96"/>
      <c r="K62" s="96"/>
      <c r="L62" s="96"/>
      <c r="M62" s="96"/>
      <c r="N62" s="96"/>
      <c r="O62" s="96"/>
      <c r="P62" s="96"/>
    </row>
    <row r="63" spans="1:16" x14ac:dyDescent="0.2">
      <c r="A63" s="1"/>
      <c r="B63" s="1"/>
      <c r="C63" s="1"/>
      <c r="D63" s="1"/>
      <c r="E63" s="1"/>
      <c r="F63" s="1"/>
      <c r="G63" s="1"/>
      <c r="H63" s="1"/>
      <c r="I63" s="96"/>
      <c r="J63" s="96"/>
      <c r="K63" s="96"/>
      <c r="L63" s="96"/>
      <c r="M63" s="96"/>
      <c r="N63" s="96"/>
      <c r="O63" s="96"/>
      <c r="P63" s="96"/>
    </row>
    <row r="64" spans="1:16" x14ac:dyDescent="0.2">
      <c r="A64" s="1"/>
      <c r="B64" s="1"/>
      <c r="C64" s="1"/>
      <c r="D64" s="1"/>
      <c r="E64" s="1"/>
      <c r="F64" s="1"/>
      <c r="G64" s="1"/>
      <c r="H64" s="1"/>
      <c r="I64" s="96"/>
      <c r="J64" s="96"/>
      <c r="K64" s="96"/>
      <c r="L64" s="96"/>
      <c r="M64" s="96"/>
      <c r="N64" s="96"/>
      <c r="O64" s="96"/>
      <c r="P64" s="96"/>
    </row>
    <row r="65" spans="1:14" x14ac:dyDescent="0.2">
      <c r="A65" s="1"/>
      <c r="B65" s="1"/>
      <c r="C65" s="1"/>
      <c r="D65" s="1"/>
      <c r="E65" s="1"/>
      <c r="F65" s="1"/>
      <c r="G65" s="1"/>
      <c r="H65" s="1"/>
      <c r="I65" s="96"/>
      <c r="J65" s="96"/>
      <c r="K65" s="96"/>
      <c r="L65" s="96"/>
      <c r="M65" s="96"/>
      <c r="N65" s="96"/>
    </row>
    <row r="66" spans="1:14" x14ac:dyDescent="0.2">
      <c r="A66" s="1"/>
      <c r="B66" s="1"/>
      <c r="C66" s="1"/>
      <c r="D66" s="1"/>
      <c r="E66" s="1"/>
      <c r="F66" s="1"/>
      <c r="G66" s="1"/>
      <c r="H66" s="1"/>
      <c r="I66" s="96"/>
      <c r="J66" s="96"/>
      <c r="K66" s="96"/>
      <c r="L66" s="96"/>
      <c r="M66" s="96"/>
      <c r="N66" s="96"/>
    </row>
    <row r="67" spans="1:14" x14ac:dyDescent="0.2">
      <c r="A67" s="1"/>
      <c r="B67" s="1"/>
      <c r="C67" s="1"/>
      <c r="D67" s="1"/>
      <c r="E67" s="1"/>
      <c r="F67" s="1"/>
      <c r="G67" s="1"/>
      <c r="H67" s="1"/>
      <c r="I67" s="96"/>
      <c r="J67" s="96"/>
      <c r="K67" s="96"/>
      <c r="L67" s="96"/>
      <c r="M67" s="96"/>
      <c r="N67" s="96"/>
    </row>
    <row r="68" spans="1:14" x14ac:dyDescent="0.2">
      <c r="A68" s="1"/>
      <c r="B68" s="1"/>
      <c r="C68" s="1"/>
      <c r="D68" s="1"/>
      <c r="E68" s="1"/>
      <c r="F68" s="1"/>
      <c r="G68" s="1"/>
      <c r="H68" s="1"/>
      <c r="I68" s="96"/>
      <c r="J68" s="96"/>
      <c r="K68" s="96"/>
      <c r="L68" s="96"/>
      <c r="M68" s="96"/>
      <c r="N68" s="96"/>
    </row>
    <row r="69" spans="1:14" x14ac:dyDescent="0.2">
      <c r="A69" s="1"/>
      <c r="B69" s="1"/>
      <c r="C69" s="1"/>
      <c r="D69" s="1"/>
      <c r="E69" s="1"/>
      <c r="F69" s="1"/>
      <c r="G69" s="1"/>
      <c r="H69" s="1"/>
      <c r="I69" s="96"/>
      <c r="J69" s="96"/>
      <c r="K69" s="96"/>
      <c r="L69" s="96"/>
      <c r="M69" s="96"/>
      <c r="N69" s="96"/>
    </row>
    <row r="70" spans="1:14" x14ac:dyDescent="0.2">
      <c r="A70" s="1"/>
      <c r="B70" s="1"/>
      <c r="C70" s="1"/>
      <c r="D70" s="1"/>
      <c r="E70" s="1"/>
      <c r="F70" s="1"/>
      <c r="G70" s="1"/>
      <c r="H70" s="1"/>
      <c r="I70" s="1"/>
    </row>
    <row r="71" spans="1:14" x14ac:dyDescent="0.2">
      <c r="A71" s="1"/>
      <c r="B71" s="1"/>
      <c r="C71" s="1"/>
      <c r="D71" s="1"/>
      <c r="E71" s="1"/>
      <c r="F71" s="1"/>
      <c r="G71" s="1"/>
      <c r="H71" s="1"/>
      <c r="I71" s="1"/>
    </row>
    <row r="72" spans="1:14" x14ac:dyDescent="0.2">
      <c r="A72" s="1"/>
      <c r="B72" s="1"/>
      <c r="C72" s="1"/>
      <c r="D72" s="1"/>
      <c r="E72" s="1"/>
      <c r="F72" s="1"/>
      <c r="G72" s="1"/>
      <c r="H72" s="1"/>
      <c r="I72" s="1"/>
    </row>
    <row r="73" spans="1:14" x14ac:dyDescent="0.2">
      <c r="A73" s="1"/>
      <c r="B73" s="1"/>
      <c r="C73" s="1"/>
      <c r="D73" s="1"/>
      <c r="E73" s="1"/>
      <c r="F73" s="1"/>
      <c r="G73" s="1"/>
      <c r="H73" s="1"/>
      <c r="I73" s="1"/>
    </row>
    <row r="74" spans="1:14" x14ac:dyDescent="0.2">
      <c r="A74" s="1"/>
      <c r="B74" s="1"/>
      <c r="C74" s="1"/>
      <c r="D74" s="1"/>
      <c r="E74" s="1"/>
      <c r="F74" s="1"/>
      <c r="G74" s="1"/>
      <c r="H74" s="1"/>
      <c r="I74" s="1"/>
    </row>
    <row r="75" spans="1:14" x14ac:dyDescent="0.2">
      <c r="A75" s="1"/>
      <c r="B75" s="1"/>
      <c r="C75" s="1"/>
      <c r="D75" s="1"/>
      <c r="E75" s="1"/>
      <c r="F75" s="1"/>
      <c r="G75" s="1"/>
      <c r="H75" s="1"/>
      <c r="I75" s="1"/>
    </row>
    <row r="76" spans="1:14" x14ac:dyDescent="0.2">
      <c r="A76" s="1"/>
      <c r="B76" s="1"/>
      <c r="C76" s="1"/>
      <c r="D76" s="1"/>
      <c r="E76" s="1"/>
      <c r="F76" s="1"/>
      <c r="G76" s="1"/>
      <c r="H76" s="1"/>
      <c r="I76" s="1"/>
    </row>
    <row r="77" spans="1:14" x14ac:dyDescent="0.2">
      <c r="A77" s="1"/>
      <c r="B77" s="1"/>
      <c r="C77" s="1"/>
      <c r="D77" s="1"/>
      <c r="E77" s="1"/>
      <c r="F77" s="1"/>
      <c r="G77" s="1"/>
      <c r="H77" s="1"/>
      <c r="I77" s="1"/>
    </row>
    <row r="78" spans="1:14" x14ac:dyDescent="0.2">
      <c r="A78" s="1"/>
      <c r="B78" s="1"/>
      <c r="C78" s="1"/>
      <c r="D78" s="1"/>
      <c r="E78" s="1"/>
      <c r="F78" s="1"/>
      <c r="G78" s="1"/>
      <c r="H78" s="1"/>
      <c r="I78" s="1"/>
    </row>
    <row r="79" spans="1:14" x14ac:dyDescent="0.2">
      <c r="A79" s="1"/>
      <c r="B79" s="1"/>
      <c r="C79" s="1"/>
      <c r="D79" s="1"/>
      <c r="E79" s="1"/>
      <c r="F79" s="1"/>
      <c r="G79" s="1"/>
      <c r="H79" s="1"/>
      <c r="I79" s="1"/>
    </row>
    <row r="80" spans="1:14" x14ac:dyDescent="0.2">
      <c r="A80" s="1"/>
      <c r="B80" s="1"/>
      <c r="C80" s="1"/>
      <c r="D80" s="1"/>
      <c r="E80" s="1"/>
      <c r="F80" s="1"/>
      <c r="G80" s="1"/>
      <c r="H80" s="1"/>
      <c r="I80" s="1"/>
    </row>
    <row r="81" spans="1:9" x14ac:dyDescent="0.2">
      <c r="A81" s="1"/>
      <c r="B81" s="1"/>
      <c r="C81" s="1"/>
      <c r="D81" s="1"/>
      <c r="E81" s="1"/>
      <c r="F81" s="1"/>
      <c r="G81" s="1"/>
      <c r="H81" s="1"/>
      <c r="I81" s="1"/>
    </row>
    <row r="82" spans="1:9" x14ac:dyDescent="0.2">
      <c r="A82" s="1"/>
      <c r="B82" s="1"/>
      <c r="C82" s="1"/>
      <c r="D82" s="1"/>
      <c r="E82" s="1"/>
      <c r="F82" s="1"/>
      <c r="G82" s="1"/>
      <c r="H82" s="1"/>
      <c r="I82" s="1"/>
    </row>
    <row r="83" spans="1:9" x14ac:dyDescent="0.2">
      <c r="A83" s="1"/>
      <c r="B83" s="1"/>
      <c r="C83" s="1"/>
      <c r="D83" s="1"/>
      <c r="E83" s="1"/>
      <c r="F83" s="1"/>
      <c r="G83" s="1"/>
      <c r="H83" s="1"/>
      <c r="I83" s="1"/>
    </row>
    <row r="84" spans="1:9" x14ac:dyDescent="0.2">
      <c r="A84" s="1"/>
      <c r="B84" s="1"/>
      <c r="C84" s="1"/>
      <c r="D84" s="1"/>
      <c r="E84" s="1"/>
      <c r="F84" s="1"/>
      <c r="G84" s="1"/>
      <c r="H84" s="1"/>
      <c r="I84" s="1"/>
    </row>
    <row r="85" spans="1:9" x14ac:dyDescent="0.2">
      <c r="A85" s="1"/>
      <c r="B85" s="1"/>
      <c r="C85" s="1"/>
      <c r="D85" s="1"/>
      <c r="E85" s="1"/>
      <c r="F85" s="1"/>
      <c r="G85" s="1"/>
      <c r="H85" s="1"/>
      <c r="I85" s="1"/>
    </row>
    <row r="86" spans="1:9" x14ac:dyDescent="0.2">
      <c r="A86" s="1"/>
      <c r="B86" s="1"/>
      <c r="C86" s="1"/>
      <c r="D86" s="1"/>
      <c r="E86" s="1"/>
      <c r="F86" s="1"/>
      <c r="G86" s="1"/>
      <c r="H86" s="1"/>
      <c r="I86" s="1"/>
    </row>
    <row r="87" spans="1:9" x14ac:dyDescent="0.2">
      <c r="A87" s="1"/>
      <c r="B87" s="1"/>
      <c r="C87" s="1"/>
      <c r="D87" s="1"/>
      <c r="E87" s="1"/>
      <c r="F87" s="1"/>
      <c r="G87" s="1"/>
      <c r="H87" s="1"/>
      <c r="I87" s="1"/>
    </row>
    <row r="88" spans="1:9" x14ac:dyDescent="0.2">
      <c r="A88" s="1"/>
      <c r="B88" s="1"/>
      <c r="C88" s="1"/>
      <c r="D88" s="1"/>
      <c r="E88" s="1"/>
      <c r="F88" s="1"/>
      <c r="G88" s="1"/>
      <c r="H88" s="1"/>
      <c r="I88" s="1"/>
    </row>
    <row r="89" spans="1:9" x14ac:dyDescent="0.2">
      <c r="A89" s="1"/>
      <c r="B89" s="1"/>
      <c r="C89" s="1"/>
      <c r="D89" s="1"/>
      <c r="E89" s="1"/>
      <c r="F89" s="1"/>
      <c r="G89" s="1"/>
      <c r="H89" s="1"/>
      <c r="I89" s="1"/>
    </row>
    <row r="90" spans="1:9" x14ac:dyDescent="0.2">
      <c r="A90" s="1"/>
      <c r="B90" s="1"/>
      <c r="C90" s="1"/>
      <c r="D90" s="1"/>
      <c r="E90" s="1"/>
      <c r="F90" s="1"/>
      <c r="G90" s="1"/>
      <c r="H90" s="1"/>
      <c r="I90" s="1"/>
    </row>
    <row r="91" spans="1:9" x14ac:dyDescent="0.2">
      <c r="A91" s="1"/>
      <c r="B91" s="1"/>
      <c r="C91" s="1"/>
      <c r="D91" s="1"/>
      <c r="E91" s="1"/>
      <c r="F91" s="1"/>
      <c r="G91" s="1"/>
      <c r="H91" s="1"/>
      <c r="I91" s="1"/>
    </row>
    <row r="92" spans="1:9" x14ac:dyDescent="0.2">
      <c r="A92" s="1"/>
      <c r="B92" s="1"/>
      <c r="C92" s="1"/>
      <c r="D92" s="1"/>
      <c r="E92" s="1"/>
      <c r="F92" s="1"/>
      <c r="G92" s="1"/>
      <c r="H92" s="1"/>
      <c r="I92" s="1"/>
    </row>
    <row r="93" spans="1:9" x14ac:dyDescent="0.2">
      <c r="A93" s="1"/>
      <c r="B93" s="1"/>
      <c r="C93" s="1"/>
      <c r="D93" s="1"/>
      <c r="E93" s="1"/>
      <c r="F93" s="1"/>
      <c r="G93" s="1"/>
      <c r="H93" s="1"/>
      <c r="I93" s="1"/>
    </row>
    <row r="94" spans="1:9" x14ac:dyDescent="0.2">
      <c r="A94" s="1"/>
      <c r="B94" s="1"/>
      <c r="C94" s="1"/>
      <c r="D94" s="1"/>
      <c r="E94" s="1"/>
      <c r="F94" s="1"/>
      <c r="G94" s="1"/>
      <c r="H94" s="1"/>
      <c r="I94" s="1"/>
    </row>
    <row r="95" spans="1:9" x14ac:dyDescent="0.2">
      <c r="A95" s="1"/>
      <c r="B95" s="1"/>
      <c r="C95" s="1"/>
      <c r="D95" s="1"/>
      <c r="E95" s="1"/>
      <c r="F95" s="1"/>
      <c r="G95" s="1"/>
      <c r="H95" s="1"/>
      <c r="I95" s="1"/>
    </row>
    <row r="96" spans="1:9" x14ac:dyDescent="0.2">
      <c r="A96" s="1"/>
      <c r="B96" s="1"/>
      <c r="C96" s="1"/>
      <c r="D96" s="1"/>
      <c r="E96" s="1"/>
      <c r="F96" s="1"/>
      <c r="G96" s="1"/>
      <c r="H96" s="1"/>
      <c r="I96" s="1"/>
    </row>
    <row r="97" spans="1:9" x14ac:dyDescent="0.2">
      <c r="A97" s="1"/>
      <c r="B97" s="1"/>
      <c r="C97" s="1"/>
      <c r="D97" s="1"/>
      <c r="E97" s="1"/>
      <c r="F97" s="1"/>
      <c r="G97" s="1"/>
      <c r="H97" s="1"/>
      <c r="I97" s="1"/>
    </row>
    <row r="98" spans="1:9" x14ac:dyDescent="0.2">
      <c r="A98" s="1"/>
      <c r="B98" s="1"/>
      <c r="C98" s="1"/>
      <c r="D98" s="1"/>
      <c r="E98" s="1"/>
      <c r="F98" s="1"/>
      <c r="G98" s="1"/>
      <c r="H98" s="1"/>
      <c r="I98" s="1"/>
    </row>
    <row r="99" spans="1:9" x14ac:dyDescent="0.2">
      <c r="A99" s="1"/>
      <c r="B99" s="1"/>
      <c r="C99" s="1"/>
      <c r="D99" s="1"/>
      <c r="E99" s="1"/>
      <c r="F99" s="1"/>
      <c r="G99" s="1"/>
      <c r="H99" s="1"/>
      <c r="I99" s="1"/>
    </row>
    <row r="100" spans="1:9" x14ac:dyDescent="0.2">
      <c r="A100" s="1"/>
      <c r="B100" s="1"/>
      <c r="C100" s="1"/>
      <c r="D100" s="1"/>
      <c r="E100" s="1"/>
      <c r="F100" s="1"/>
      <c r="G100" s="1"/>
      <c r="H100" s="1"/>
      <c r="I100" s="1"/>
    </row>
    <row r="101" spans="1:9" x14ac:dyDescent="0.2">
      <c r="A101" s="1"/>
      <c r="B101" s="1"/>
      <c r="C101" s="1"/>
      <c r="D101" s="1"/>
      <c r="E101" s="1"/>
      <c r="F101" s="1"/>
      <c r="G101" s="1"/>
      <c r="H101" s="1"/>
      <c r="I101" s="1"/>
    </row>
    <row r="102" spans="1:9" x14ac:dyDescent="0.2">
      <c r="A102" s="1"/>
      <c r="B102" s="1"/>
      <c r="C102" s="1"/>
      <c r="D102" s="1"/>
      <c r="E102" s="1"/>
      <c r="F102" s="1"/>
      <c r="G102" s="1"/>
      <c r="H102" s="1"/>
      <c r="I102" s="1"/>
    </row>
    <row r="103" spans="1:9" x14ac:dyDescent="0.2">
      <c r="A103" s="1"/>
      <c r="B103" s="1"/>
      <c r="C103" s="1"/>
      <c r="D103" s="1"/>
      <c r="E103" s="1"/>
      <c r="F103" s="1"/>
      <c r="G103" s="1"/>
      <c r="H103" s="1"/>
      <c r="I103" s="1"/>
    </row>
    <row r="104" spans="1:9" x14ac:dyDescent="0.2">
      <c r="A104" s="1"/>
      <c r="B104" s="1"/>
      <c r="C104" s="1"/>
      <c r="D104" s="1"/>
      <c r="E104" s="1"/>
      <c r="F104" s="1"/>
      <c r="G104" s="1"/>
      <c r="H104" s="1"/>
      <c r="I104" s="1"/>
    </row>
    <row r="105" spans="1:9" x14ac:dyDescent="0.2">
      <c r="A105" s="1"/>
      <c r="B105" s="1"/>
      <c r="C105" s="1"/>
      <c r="D105" s="1"/>
      <c r="E105" s="1"/>
      <c r="F105" s="1"/>
      <c r="G105" s="1"/>
      <c r="H105" s="1"/>
      <c r="I105" s="1"/>
    </row>
    <row r="106" spans="1:9" x14ac:dyDescent="0.2">
      <c r="A106" s="1"/>
      <c r="B106" s="1"/>
      <c r="C106" s="1"/>
      <c r="D106" s="1"/>
      <c r="E106" s="1"/>
      <c r="F106" s="1"/>
      <c r="G106" s="1"/>
      <c r="H106" s="1"/>
      <c r="I106" s="1"/>
    </row>
    <row r="107" spans="1:9" x14ac:dyDescent="0.2">
      <c r="A107" s="1"/>
      <c r="B107" s="1"/>
      <c r="C107" s="1"/>
      <c r="D107" s="1"/>
      <c r="E107" s="1"/>
      <c r="F107" s="1"/>
      <c r="G107" s="1"/>
      <c r="H107" s="1"/>
      <c r="I107" s="1"/>
    </row>
    <row r="108" spans="1:9" x14ac:dyDescent="0.2">
      <c r="A108" s="1"/>
      <c r="B108" s="1"/>
      <c r="C108" s="1"/>
      <c r="D108" s="1"/>
      <c r="E108" s="1"/>
      <c r="F108" s="1"/>
      <c r="G108" s="1"/>
      <c r="H108" s="1"/>
      <c r="I108" s="1"/>
    </row>
    <row r="109" spans="1:9" x14ac:dyDescent="0.2">
      <c r="A109" s="1"/>
      <c r="B109" s="1"/>
      <c r="C109" s="1"/>
      <c r="D109" s="1"/>
      <c r="E109" s="1"/>
      <c r="F109" s="1"/>
      <c r="G109" s="1"/>
      <c r="H109" s="1"/>
      <c r="I109" s="1"/>
    </row>
    <row r="110" spans="1:9" x14ac:dyDescent="0.2">
      <c r="A110" s="1"/>
      <c r="B110" s="1"/>
      <c r="C110" s="1"/>
      <c r="D110" s="1"/>
      <c r="E110" s="1"/>
      <c r="F110" s="1"/>
      <c r="G110" s="1"/>
      <c r="H110" s="1"/>
      <c r="I110" s="1"/>
    </row>
    <row r="111" spans="1:9" x14ac:dyDescent="0.2">
      <c r="A111" s="1"/>
      <c r="B111" s="1"/>
      <c r="C111" s="1"/>
      <c r="D111" s="1"/>
      <c r="E111" s="1"/>
      <c r="F111" s="1"/>
      <c r="G111" s="1"/>
      <c r="H111" s="1"/>
      <c r="I111" s="1"/>
    </row>
    <row r="112" spans="1:9" x14ac:dyDescent="0.2">
      <c r="A112" s="1"/>
      <c r="B112" s="1"/>
      <c r="C112" s="1"/>
      <c r="D112" s="1"/>
      <c r="E112" s="1"/>
      <c r="F112" s="1"/>
      <c r="G112" s="1"/>
      <c r="H112" s="1"/>
      <c r="I112" s="1"/>
    </row>
    <row r="113" spans="1:9" x14ac:dyDescent="0.2">
      <c r="A113" s="1"/>
      <c r="B113" s="1"/>
      <c r="C113" s="1"/>
      <c r="D113" s="1"/>
      <c r="E113" s="1"/>
      <c r="F113" s="1"/>
      <c r="G113" s="1"/>
      <c r="H113" s="1"/>
      <c r="I113" s="1"/>
    </row>
    <row r="114" spans="1:9" x14ac:dyDescent="0.2">
      <c r="A114" s="1"/>
      <c r="B114" s="1"/>
      <c r="C114" s="1"/>
      <c r="D114" s="1"/>
      <c r="E114" s="1"/>
      <c r="F114" s="1"/>
      <c r="G114" s="1"/>
      <c r="H114" s="1"/>
      <c r="I114" s="1"/>
    </row>
    <row r="115" spans="1:9" x14ac:dyDescent="0.2">
      <c r="A115" s="1"/>
      <c r="B115" s="1"/>
      <c r="C115" s="1"/>
      <c r="D115" s="1"/>
      <c r="E115" s="1"/>
      <c r="F115" s="1"/>
      <c r="G115" s="1"/>
      <c r="H115" s="1"/>
      <c r="I115" s="1"/>
    </row>
    <row r="116" spans="1:9" x14ac:dyDescent="0.2">
      <c r="A116" s="1"/>
      <c r="B116" s="1"/>
      <c r="C116" s="1"/>
      <c r="D116" s="1"/>
      <c r="E116" s="1"/>
      <c r="F116" s="1"/>
      <c r="G116" s="1"/>
      <c r="H116" s="1"/>
      <c r="I116" s="1"/>
    </row>
    <row r="117" spans="1:9" x14ac:dyDescent="0.2">
      <c r="A117" s="1"/>
      <c r="B117" s="1"/>
      <c r="C117" s="1"/>
      <c r="D117" s="1"/>
      <c r="E117" s="1"/>
      <c r="F117" s="1"/>
      <c r="G117" s="1"/>
      <c r="H117" s="1"/>
      <c r="I117" s="1"/>
    </row>
    <row r="118" spans="1:9" x14ac:dyDescent="0.2">
      <c r="A118" s="1"/>
      <c r="B118" s="1"/>
      <c r="C118" s="1"/>
      <c r="D118" s="1"/>
      <c r="E118" s="1"/>
      <c r="F118" s="1"/>
      <c r="G118" s="1"/>
      <c r="H118" s="1"/>
      <c r="I118" s="1"/>
    </row>
    <row r="119" spans="1:9" x14ac:dyDescent="0.2">
      <c r="A119" s="1"/>
      <c r="B119" s="1"/>
      <c r="C119" s="1"/>
      <c r="D119" s="1"/>
      <c r="E119" s="1"/>
      <c r="F119" s="1"/>
      <c r="G119" s="1"/>
      <c r="H119" s="1"/>
      <c r="I119" s="1"/>
    </row>
    <row r="120" spans="1:9" x14ac:dyDescent="0.2">
      <c r="A120" s="1"/>
      <c r="B120" s="1"/>
      <c r="C120" s="1"/>
      <c r="D120" s="1"/>
      <c r="E120" s="1"/>
      <c r="F120" s="1"/>
      <c r="G120" s="1"/>
      <c r="H120" s="1"/>
      <c r="I120" s="1"/>
    </row>
    <row r="121" spans="1:9" x14ac:dyDescent="0.2">
      <c r="A121" s="1"/>
      <c r="B121" s="1"/>
      <c r="C121" s="1"/>
      <c r="D121" s="1"/>
      <c r="E121" s="1"/>
      <c r="F121" s="1"/>
      <c r="G121" s="1"/>
      <c r="H121" s="1"/>
      <c r="I121" s="1"/>
    </row>
    <row r="122" spans="1:9" x14ac:dyDescent="0.2">
      <c r="A122" s="1"/>
      <c r="B122" s="1"/>
      <c r="C122" s="1"/>
      <c r="D122" s="1"/>
      <c r="E122" s="1"/>
      <c r="F122" s="1"/>
      <c r="G122" s="1"/>
      <c r="H122" s="1"/>
      <c r="I122" s="1"/>
    </row>
    <row r="123" spans="1:9" x14ac:dyDescent="0.2">
      <c r="A123" s="1"/>
      <c r="B123" s="1"/>
      <c r="C123" s="1"/>
      <c r="D123" s="1"/>
      <c r="E123" s="1"/>
      <c r="F123" s="1"/>
      <c r="G123" s="1"/>
      <c r="H123" s="1"/>
      <c r="I123" s="1"/>
    </row>
    <row r="124" spans="1:9" x14ac:dyDescent="0.2">
      <c r="A124" s="1"/>
      <c r="B124" s="1"/>
      <c r="C124" s="1"/>
      <c r="D124" s="1"/>
      <c r="E124" s="1"/>
      <c r="F124" s="1"/>
      <c r="G124" s="1"/>
      <c r="H124" s="1"/>
      <c r="I124" s="1"/>
    </row>
    <row r="125" spans="1:9" x14ac:dyDescent="0.2">
      <c r="A125" s="1"/>
      <c r="B125" s="1"/>
      <c r="C125" s="1"/>
      <c r="D125" s="1"/>
      <c r="E125" s="1"/>
      <c r="F125" s="1"/>
      <c r="G125" s="1"/>
      <c r="H125" s="1"/>
      <c r="I125" s="1"/>
    </row>
    <row r="126" spans="1:9" x14ac:dyDescent="0.2">
      <c r="A126" s="1"/>
      <c r="B126" s="1"/>
      <c r="C126" s="1"/>
      <c r="D126" s="1"/>
      <c r="E126" s="1"/>
      <c r="F126" s="1"/>
      <c r="G126" s="1"/>
      <c r="H126" s="1"/>
      <c r="I126" s="1"/>
    </row>
    <row r="127" spans="1:9" x14ac:dyDescent="0.2">
      <c r="A127" s="1"/>
      <c r="B127" s="1"/>
      <c r="C127" s="1"/>
      <c r="D127" s="1"/>
      <c r="E127" s="1"/>
      <c r="F127" s="1"/>
      <c r="G127" s="1"/>
      <c r="H127" s="1"/>
      <c r="I127" s="1"/>
    </row>
    <row r="128" spans="1:9" x14ac:dyDescent="0.2">
      <c r="A128" s="1"/>
      <c r="B128" s="1"/>
      <c r="C128" s="1"/>
      <c r="D128" s="1"/>
      <c r="E128" s="1"/>
      <c r="F128" s="1"/>
      <c r="G128" s="1"/>
      <c r="H128" s="1"/>
      <c r="I128" s="1"/>
    </row>
    <row r="129" spans="1:9" x14ac:dyDescent="0.2">
      <c r="A129" s="1"/>
      <c r="B129" s="1"/>
      <c r="C129" s="1"/>
      <c r="D129" s="1"/>
      <c r="E129" s="1"/>
      <c r="F129" s="1"/>
      <c r="G129" s="1"/>
      <c r="H129" s="1"/>
      <c r="I129" s="1"/>
    </row>
    <row r="130" spans="1:9" x14ac:dyDescent="0.2">
      <c r="A130" s="1"/>
      <c r="B130" s="1"/>
      <c r="C130" s="1"/>
      <c r="D130" s="1"/>
      <c r="E130" s="1"/>
      <c r="F130" s="1"/>
      <c r="G130" s="1"/>
      <c r="H130" s="1"/>
      <c r="I130" s="1"/>
    </row>
    <row r="131" spans="1:9" x14ac:dyDescent="0.2">
      <c r="A131" s="1"/>
      <c r="B131" s="1"/>
      <c r="C131" s="1"/>
      <c r="D131" s="1"/>
      <c r="E131" s="1"/>
      <c r="F131" s="1"/>
      <c r="G131" s="1"/>
      <c r="H131" s="1"/>
      <c r="I131" s="1"/>
    </row>
    <row r="132" spans="1:9" x14ac:dyDescent="0.2">
      <c r="A132" s="1"/>
      <c r="B132" s="1"/>
      <c r="C132" s="1"/>
      <c r="D132" s="1"/>
      <c r="E132" s="1"/>
      <c r="F132" s="1"/>
      <c r="G132" s="1"/>
      <c r="H132" s="1"/>
      <c r="I132" s="1"/>
    </row>
    <row r="133" spans="1:9" x14ac:dyDescent="0.2">
      <c r="A133" s="1"/>
      <c r="B133" s="1"/>
      <c r="C133" s="1"/>
      <c r="D133" s="1"/>
      <c r="E133" s="1"/>
      <c r="F133" s="1"/>
      <c r="G133" s="1"/>
      <c r="H133" s="1"/>
      <c r="I133" s="1"/>
    </row>
    <row r="134" spans="1:9" x14ac:dyDescent="0.2">
      <c r="A134" s="1"/>
      <c r="B134" s="1"/>
      <c r="C134" s="1"/>
      <c r="D134" s="1"/>
      <c r="E134" s="1"/>
      <c r="F134" s="1"/>
      <c r="G134" s="1"/>
      <c r="H134" s="1"/>
      <c r="I134" s="1"/>
    </row>
    <row r="135" spans="1:9" x14ac:dyDescent="0.2">
      <c r="A135" s="1"/>
      <c r="B135" s="1"/>
      <c r="C135" s="1"/>
      <c r="D135" s="1"/>
      <c r="E135" s="1"/>
      <c r="F135" s="1"/>
      <c r="G135" s="1"/>
      <c r="H135" s="1"/>
      <c r="I135" s="1"/>
    </row>
    <row r="136" spans="1:9" x14ac:dyDescent="0.2">
      <c r="A136" s="1"/>
      <c r="B136" s="1"/>
      <c r="C136" s="1"/>
      <c r="D136" s="1"/>
      <c r="E136" s="1"/>
      <c r="F136" s="1"/>
      <c r="G136" s="1"/>
      <c r="H136" s="1"/>
      <c r="I136" s="1"/>
    </row>
    <row r="137" spans="1:9" x14ac:dyDescent="0.2">
      <c r="A137" s="1"/>
      <c r="B137" s="1"/>
      <c r="C137" s="1"/>
      <c r="D137" s="1"/>
      <c r="E137" s="1"/>
      <c r="F137" s="1"/>
      <c r="G137" s="1"/>
      <c r="H137" s="1"/>
      <c r="I137" s="1"/>
    </row>
    <row r="138" spans="1:9" x14ac:dyDescent="0.2">
      <c r="A138" s="1"/>
      <c r="B138" s="1"/>
      <c r="C138" s="1"/>
      <c r="D138" s="1"/>
      <c r="E138" s="1"/>
      <c r="F138" s="1"/>
      <c r="G138" s="1"/>
      <c r="H138" s="1"/>
      <c r="I138" s="1"/>
    </row>
    <row r="139" spans="1:9" x14ac:dyDescent="0.2">
      <c r="A139" s="1"/>
      <c r="B139" s="1"/>
      <c r="C139" s="1"/>
      <c r="D139" s="1"/>
      <c r="E139" s="1"/>
      <c r="F139" s="1"/>
      <c r="G139" s="1"/>
      <c r="H139" s="1"/>
      <c r="I139" s="1"/>
    </row>
    <row r="140" spans="1:9" x14ac:dyDescent="0.2">
      <c r="A140" s="1"/>
      <c r="B140" s="1"/>
      <c r="C140" s="1"/>
      <c r="D140" s="1"/>
      <c r="E140" s="1"/>
      <c r="F140" s="1"/>
      <c r="G140" s="1"/>
      <c r="H140" s="1"/>
      <c r="I140" s="1"/>
    </row>
    <row r="141" spans="1:9" x14ac:dyDescent="0.2">
      <c r="A141" s="1"/>
      <c r="B141" s="1"/>
      <c r="C141" s="1"/>
      <c r="D141" s="1"/>
      <c r="E141" s="1"/>
      <c r="F141" s="1"/>
      <c r="G141" s="1"/>
      <c r="H141" s="1"/>
      <c r="I141" s="1"/>
    </row>
    <row r="142" spans="1:9" x14ac:dyDescent="0.2">
      <c r="A142" s="1"/>
      <c r="B142" s="1"/>
      <c r="C142" s="1"/>
      <c r="D142" s="1"/>
      <c r="E142" s="1"/>
      <c r="F142" s="1"/>
      <c r="G142" s="1"/>
      <c r="H142" s="1"/>
      <c r="I142" s="1"/>
    </row>
    <row r="143" spans="1:9" x14ac:dyDescent="0.2">
      <c r="A143" s="1"/>
      <c r="B143" s="1"/>
      <c r="C143" s="1"/>
      <c r="D143" s="1"/>
      <c r="E143" s="1"/>
      <c r="F143" s="1"/>
      <c r="G143" s="1"/>
      <c r="H143" s="1"/>
      <c r="I143" s="1"/>
    </row>
    <row r="144" spans="1:9" x14ac:dyDescent="0.2">
      <c r="A144" s="1"/>
      <c r="B144" s="1"/>
      <c r="C144" s="1"/>
      <c r="D144" s="1"/>
      <c r="E144" s="1"/>
      <c r="F144" s="1"/>
      <c r="G144" s="1"/>
      <c r="H144" s="1"/>
      <c r="I144" s="1"/>
    </row>
    <row r="145" spans="1:9" x14ac:dyDescent="0.2">
      <c r="A145" s="1"/>
      <c r="B145" s="1"/>
      <c r="C145" s="1"/>
      <c r="D145" s="1"/>
      <c r="E145" s="1"/>
      <c r="F145" s="1"/>
      <c r="G145" s="1"/>
      <c r="H145" s="1"/>
      <c r="I145" s="1"/>
    </row>
    <row r="146" spans="1:9" x14ac:dyDescent="0.2">
      <c r="A146" s="1"/>
      <c r="B146" s="1"/>
      <c r="C146" s="1"/>
      <c r="D146" s="1"/>
      <c r="E146" s="1"/>
      <c r="F146" s="1"/>
      <c r="G146" s="1"/>
      <c r="H146" s="1"/>
      <c r="I146" s="1"/>
    </row>
    <row r="147" spans="1:9" x14ac:dyDescent="0.2">
      <c r="A147" s="1"/>
      <c r="B147" s="1"/>
      <c r="C147" s="1"/>
      <c r="D147" s="1"/>
      <c r="E147" s="1"/>
      <c r="F147" s="1"/>
      <c r="G147" s="1"/>
      <c r="H147" s="1"/>
      <c r="I147" s="1"/>
    </row>
    <row r="148" spans="1:9" x14ac:dyDescent="0.2">
      <c r="A148" s="1"/>
      <c r="B148" s="1"/>
      <c r="C148" s="1"/>
      <c r="D148" s="1"/>
      <c r="E148" s="1"/>
      <c r="F148" s="1"/>
      <c r="G148" s="1"/>
      <c r="H148" s="1"/>
      <c r="I148" s="1"/>
    </row>
    <row r="149" spans="1:9" x14ac:dyDescent="0.2">
      <c r="A149" s="1"/>
      <c r="B149" s="1"/>
      <c r="C149" s="1"/>
      <c r="D149" s="1"/>
      <c r="E149" s="1"/>
      <c r="F149" s="1"/>
      <c r="G149" s="1"/>
      <c r="H149" s="1"/>
      <c r="I149" s="1"/>
    </row>
    <row r="150" spans="1:9" x14ac:dyDescent="0.2">
      <c r="A150" s="1"/>
      <c r="B150" s="1"/>
      <c r="C150" s="1"/>
      <c r="D150" s="1"/>
      <c r="E150" s="1"/>
      <c r="F150" s="1"/>
      <c r="G150" s="1"/>
      <c r="H150" s="1"/>
      <c r="I150" s="1"/>
    </row>
    <row r="151" spans="1:9" x14ac:dyDescent="0.2">
      <c r="A151" s="1"/>
      <c r="B151" s="1"/>
      <c r="C151" s="1"/>
      <c r="D151" s="1"/>
      <c r="E151" s="1"/>
      <c r="F151" s="1"/>
      <c r="G151" s="1"/>
      <c r="H151" s="1"/>
      <c r="I151" s="1"/>
    </row>
    <row r="152" spans="1:9" x14ac:dyDescent="0.2">
      <c r="A152" s="1"/>
      <c r="B152" s="1"/>
      <c r="C152" s="1"/>
      <c r="D152" s="1"/>
      <c r="E152" s="1"/>
      <c r="F152" s="1"/>
      <c r="G152" s="1"/>
      <c r="H152" s="1"/>
      <c r="I152" s="1"/>
    </row>
    <row r="153" spans="1:9" x14ac:dyDescent="0.2">
      <c r="A153" s="1"/>
      <c r="B153" s="1"/>
      <c r="C153" s="1"/>
      <c r="D153" s="1"/>
      <c r="E153" s="1"/>
      <c r="F153" s="1"/>
      <c r="G153" s="1"/>
      <c r="H153" s="1"/>
      <c r="I153" s="1"/>
    </row>
    <row r="154" spans="1:9" x14ac:dyDescent="0.2">
      <c r="A154" s="1"/>
      <c r="B154" s="1"/>
      <c r="C154" s="1"/>
      <c r="D154" s="1"/>
      <c r="E154" s="1"/>
      <c r="F154" s="1"/>
      <c r="G154" s="1"/>
      <c r="H154" s="1"/>
      <c r="I154" s="1"/>
    </row>
    <row r="155" spans="1:9" x14ac:dyDescent="0.2">
      <c r="A155" s="1"/>
      <c r="B155" s="1"/>
      <c r="C155" s="1"/>
      <c r="D155" s="1"/>
      <c r="E155" s="1"/>
      <c r="F155" s="1"/>
      <c r="G155" s="1"/>
      <c r="H155" s="1"/>
      <c r="I155" s="1"/>
    </row>
    <row r="156" spans="1:9" x14ac:dyDescent="0.2">
      <c r="A156" s="1"/>
      <c r="B156" s="1"/>
      <c r="C156" s="1"/>
      <c r="D156" s="1"/>
      <c r="E156" s="1"/>
      <c r="F156" s="1"/>
      <c r="G156" s="1"/>
      <c r="H156" s="1"/>
      <c r="I156" s="1"/>
    </row>
    <row r="157" spans="1:9" x14ac:dyDescent="0.2">
      <c r="A157" s="1"/>
      <c r="B157" s="1"/>
      <c r="C157" s="1"/>
      <c r="D157" s="1"/>
      <c r="E157" s="1"/>
      <c r="F157" s="1"/>
      <c r="G157" s="1"/>
      <c r="H157" s="1"/>
      <c r="I157" s="1"/>
    </row>
    <row r="158" spans="1:9" x14ac:dyDescent="0.2">
      <c r="A158" s="1"/>
      <c r="B158" s="1"/>
      <c r="C158" s="1"/>
      <c r="D158" s="1"/>
      <c r="E158" s="1"/>
      <c r="F158" s="1"/>
      <c r="G158" s="1"/>
      <c r="H158" s="1"/>
      <c r="I158" s="1"/>
    </row>
    <row r="159" spans="1:9" x14ac:dyDescent="0.2">
      <c r="A159" s="1"/>
      <c r="B159" s="1"/>
      <c r="C159" s="1"/>
      <c r="D159" s="1"/>
      <c r="E159" s="1"/>
      <c r="F159" s="1"/>
      <c r="G159" s="1"/>
      <c r="H159" s="1"/>
      <c r="I159" s="1"/>
    </row>
    <row r="160" spans="1:9" x14ac:dyDescent="0.2">
      <c r="A160" s="1"/>
      <c r="B160" s="1"/>
      <c r="C160" s="1"/>
      <c r="D160" s="1"/>
      <c r="E160" s="1"/>
      <c r="F160" s="1"/>
      <c r="G160" s="1"/>
      <c r="H160" s="1"/>
      <c r="I160" s="1"/>
    </row>
    <row r="161" spans="1:9" x14ac:dyDescent="0.2">
      <c r="A161" s="1"/>
      <c r="B161" s="1"/>
      <c r="C161" s="1"/>
      <c r="D161" s="1"/>
      <c r="E161" s="1"/>
      <c r="F161" s="1"/>
      <c r="G161" s="1"/>
      <c r="H161" s="1"/>
      <c r="I161" s="1"/>
    </row>
    <row r="162" spans="1:9" x14ac:dyDescent="0.2">
      <c r="A162" s="1"/>
      <c r="B162" s="1"/>
      <c r="C162" s="1"/>
      <c r="D162" s="1"/>
      <c r="E162" s="1"/>
      <c r="F162" s="1"/>
      <c r="G162" s="1"/>
      <c r="H162" s="1"/>
      <c r="I162" s="1"/>
    </row>
    <row r="163" spans="1:9" x14ac:dyDescent="0.2">
      <c r="A163" s="1"/>
      <c r="B163" s="1"/>
      <c r="C163" s="1"/>
      <c r="D163" s="1"/>
      <c r="E163" s="1"/>
      <c r="F163" s="1"/>
      <c r="G163" s="1"/>
      <c r="H163" s="1"/>
      <c r="I163" s="1"/>
    </row>
    <row r="164" spans="1:9" x14ac:dyDescent="0.2">
      <c r="A164" s="1"/>
      <c r="B164" s="1"/>
      <c r="C164" s="1"/>
      <c r="D164" s="1"/>
      <c r="E164" s="1"/>
      <c r="F164" s="1"/>
      <c r="G164" s="1"/>
      <c r="H164" s="1"/>
      <c r="I164" s="1"/>
    </row>
    <row r="165" spans="1:9" x14ac:dyDescent="0.2">
      <c r="A165" s="1"/>
      <c r="B165" s="1"/>
      <c r="C165" s="1"/>
      <c r="D165" s="1"/>
      <c r="E165" s="1"/>
      <c r="F165" s="1"/>
      <c r="G165" s="1"/>
      <c r="H165" s="1"/>
      <c r="I165" s="1"/>
    </row>
    <row r="166" spans="1:9" x14ac:dyDescent="0.2">
      <c r="A166" s="1"/>
      <c r="B166" s="1"/>
      <c r="C166" s="1"/>
      <c r="D166" s="1"/>
      <c r="E166" s="1"/>
      <c r="F166" s="1"/>
      <c r="G166" s="1"/>
      <c r="H166" s="1"/>
      <c r="I166" s="1"/>
    </row>
    <row r="167" spans="1:9" x14ac:dyDescent="0.2">
      <c r="A167" s="1"/>
      <c r="B167" s="1"/>
      <c r="C167" s="1"/>
      <c r="D167" s="1"/>
      <c r="E167" s="1"/>
      <c r="F167" s="1"/>
      <c r="G167" s="1"/>
      <c r="H167" s="1"/>
      <c r="I167" s="1"/>
    </row>
    <row r="168" spans="1:9" x14ac:dyDescent="0.2">
      <c r="A168" s="1"/>
      <c r="B168" s="1"/>
      <c r="C168" s="1"/>
      <c r="D168" s="1"/>
      <c r="E168" s="1"/>
      <c r="F168" s="1"/>
      <c r="G168" s="1"/>
      <c r="H168" s="1"/>
      <c r="I168" s="1"/>
    </row>
    <row r="169" spans="1:9" x14ac:dyDescent="0.2">
      <c r="A169" s="1"/>
      <c r="B169" s="1"/>
      <c r="C169" s="1"/>
      <c r="D169" s="1"/>
      <c r="E169" s="1"/>
      <c r="F169" s="1"/>
      <c r="G169" s="1"/>
      <c r="H169" s="1"/>
      <c r="I169" s="1"/>
    </row>
    <row r="170" spans="1:9" x14ac:dyDescent="0.2">
      <c r="A170" s="1"/>
      <c r="B170" s="1"/>
      <c r="C170" s="1"/>
      <c r="D170" s="1"/>
      <c r="E170" s="1"/>
      <c r="F170" s="1"/>
      <c r="G170" s="1"/>
      <c r="H170" s="1"/>
      <c r="I170" s="1"/>
    </row>
    <row r="171" spans="1:9" x14ac:dyDescent="0.2">
      <c r="A171" s="1"/>
      <c r="B171" s="1"/>
      <c r="C171" s="1"/>
      <c r="D171" s="1"/>
      <c r="E171" s="1"/>
      <c r="F171" s="1"/>
      <c r="G171" s="1"/>
      <c r="H171" s="1"/>
      <c r="I171" s="1"/>
    </row>
    <row r="172" spans="1:9" x14ac:dyDescent="0.2">
      <c r="A172" s="1"/>
      <c r="B172" s="1"/>
      <c r="C172" s="1"/>
      <c r="D172" s="1"/>
      <c r="E172" s="1"/>
      <c r="F172" s="1"/>
      <c r="G172" s="1"/>
      <c r="H172" s="1"/>
      <c r="I172" s="1"/>
    </row>
    <row r="173" spans="1:9" x14ac:dyDescent="0.2">
      <c r="A173" s="1"/>
      <c r="B173" s="1"/>
      <c r="C173" s="1"/>
      <c r="D173" s="1"/>
      <c r="E173" s="1"/>
      <c r="F173" s="1"/>
      <c r="G173" s="1"/>
      <c r="H173" s="1"/>
      <c r="I173" s="1"/>
    </row>
    <row r="174" spans="1:9" x14ac:dyDescent="0.2">
      <c r="A174" s="1"/>
      <c r="B174" s="1"/>
      <c r="C174" s="1"/>
      <c r="D174" s="1"/>
      <c r="E174" s="1"/>
      <c r="F174" s="1"/>
      <c r="G174" s="1"/>
      <c r="H174" s="1"/>
      <c r="I174" s="1"/>
    </row>
    <row r="175" spans="1:9" x14ac:dyDescent="0.2">
      <c r="A175" s="1"/>
      <c r="B175" s="1"/>
      <c r="C175" s="1"/>
      <c r="D175" s="1"/>
      <c r="E175" s="1"/>
      <c r="F175" s="1"/>
      <c r="G175" s="1"/>
      <c r="H175" s="1"/>
      <c r="I175" s="1"/>
    </row>
    <row r="176" spans="1:9" x14ac:dyDescent="0.2">
      <c r="A176" s="1"/>
      <c r="B176" s="1"/>
      <c r="C176" s="1"/>
      <c r="D176" s="1"/>
      <c r="E176" s="1"/>
      <c r="F176" s="1"/>
      <c r="G176" s="1"/>
      <c r="H176" s="1"/>
      <c r="I176" s="1"/>
    </row>
    <row r="177" spans="1:9" x14ac:dyDescent="0.2">
      <c r="A177" s="1"/>
      <c r="B177" s="1"/>
      <c r="C177" s="1"/>
      <c r="D177" s="1"/>
      <c r="E177" s="1"/>
      <c r="F177" s="1"/>
      <c r="G177" s="1"/>
      <c r="H177" s="1"/>
      <c r="I177" s="1"/>
    </row>
    <row r="178" spans="1:9" x14ac:dyDescent="0.2">
      <c r="A178" s="1"/>
      <c r="B178" s="1"/>
      <c r="C178" s="1"/>
      <c r="D178" s="1"/>
      <c r="E178" s="1"/>
      <c r="F178" s="1"/>
      <c r="G178" s="1"/>
      <c r="H178" s="1"/>
      <c r="I178" s="1"/>
    </row>
    <row r="179" spans="1:9" x14ac:dyDescent="0.2">
      <c r="A179" s="1"/>
      <c r="B179" s="1"/>
      <c r="C179" s="1"/>
      <c r="D179" s="1"/>
      <c r="E179" s="1"/>
      <c r="F179" s="1"/>
      <c r="G179" s="1"/>
      <c r="H179" s="1"/>
      <c r="I179" s="1"/>
    </row>
    <row r="180" spans="1:9" x14ac:dyDescent="0.2">
      <c r="A180" s="1"/>
      <c r="B180" s="1"/>
      <c r="C180" s="1"/>
      <c r="D180" s="1"/>
      <c r="E180" s="1"/>
      <c r="F180" s="1"/>
      <c r="G180" s="1"/>
      <c r="H180" s="1"/>
      <c r="I180" s="1"/>
    </row>
    <row r="181" spans="1:9" x14ac:dyDescent="0.2">
      <c r="A181" s="1"/>
      <c r="B181" s="1"/>
      <c r="C181" s="1"/>
      <c r="D181" s="1"/>
      <c r="E181" s="1"/>
      <c r="F181" s="1"/>
      <c r="G181" s="1"/>
      <c r="H181" s="1"/>
      <c r="I181" s="1"/>
    </row>
    <row r="182" spans="1:9" x14ac:dyDescent="0.2">
      <c r="A182" s="1"/>
      <c r="B182" s="1"/>
      <c r="C182" s="1"/>
      <c r="D182" s="1"/>
      <c r="E182" s="1"/>
      <c r="F182" s="1"/>
      <c r="G182" s="1"/>
      <c r="H182" s="1"/>
      <c r="I182" s="1"/>
    </row>
    <row r="183" spans="1:9" x14ac:dyDescent="0.2">
      <c r="A183" s="1"/>
      <c r="B183" s="1"/>
      <c r="C183" s="1"/>
      <c r="D183" s="1"/>
      <c r="E183" s="1"/>
      <c r="F183" s="1"/>
      <c r="G183" s="1"/>
      <c r="H183" s="1"/>
      <c r="I183" s="1"/>
    </row>
    <row r="184" spans="1:9" x14ac:dyDescent="0.2">
      <c r="A184" s="1"/>
      <c r="B184" s="1"/>
      <c r="C184" s="1"/>
      <c r="D184" s="1"/>
      <c r="E184" s="1"/>
      <c r="F184" s="1"/>
      <c r="G184" s="1"/>
      <c r="H184" s="1"/>
      <c r="I184" s="1"/>
    </row>
    <row r="185" spans="1:9" x14ac:dyDescent="0.2">
      <c r="A185" s="1"/>
      <c r="B185" s="1"/>
      <c r="C185" s="1"/>
      <c r="D185" s="1"/>
      <c r="E185" s="1"/>
      <c r="F185" s="1"/>
      <c r="G185" s="1"/>
      <c r="H185" s="1"/>
      <c r="I185" s="1"/>
    </row>
    <row r="186" spans="1:9" x14ac:dyDescent="0.2">
      <c r="A186" s="1"/>
      <c r="B186" s="1"/>
      <c r="C186" s="1"/>
      <c r="D186" s="1"/>
      <c r="E186" s="1"/>
      <c r="F186" s="1"/>
      <c r="G186" s="1"/>
      <c r="H186" s="1"/>
      <c r="I186" s="1"/>
    </row>
    <row r="187" spans="1:9" x14ac:dyDescent="0.2">
      <c r="A187" s="1"/>
      <c r="B187" s="1"/>
      <c r="C187" s="1"/>
      <c r="D187" s="1"/>
      <c r="E187" s="1"/>
      <c r="F187" s="1"/>
      <c r="G187" s="1"/>
      <c r="H187" s="1"/>
      <c r="I187" s="1"/>
    </row>
    <row r="188" spans="1:9" x14ac:dyDescent="0.2">
      <c r="A188" s="1"/>
      <c r="B188" s="1"/>
      <c r="C188" s="1"/>
      <c r="D188" s="1"/>
      <c r="E188" s="1"/>
      <c r="F188" s="1"/>
      <c r="G188" s="1"/>
      <c r="H188" s="1"/>
      <c r="I188" s="1"/>
    </row>
    <row r="189" spans="1:9" x14ac:dyDescent="0.2">
      <c r="A189" s="1"/>
      <c r="B189" s="1"/>
      <c r="C189" s="1"/>
      <c r="D189" s="1"/>
      <c r="E189" s="1"/>
      <c r="F189" s="1"/>
      <c r="G189" s="1"/>
      <c r="H189" s="1"/>
      <c r="I189" s="1"/>
    </row>
    <row r="190" spans="1:9" x14ac:dyDescent="0.2">
      <c r="A190" s="1"/>
      <c r="B190" s="1"/>
      <c r="C190" s="1"/>
      <c r="D190" s="1"/>
      <c r="E190" s="1"/>
      <c r="F190" s="1"/>
      <c r="G190" s="1"/>
      <c r="H190" s="1"/>
      <c r="I190" s="1"/>
    </row>
    <row r="191" spans="1:9" x14ac:dyDescent="0.2">
      <c r="A191" s="1"/>
      <c r="B191" s="1"/>
      <c r="C191" s="1"/>
      <c r="D191" s="1"/>
      <c r="E191" s="1"/>
      <c r="F191" s="1"/>
      <c r="G191" s="1"/>
      <c r="H191" s="1"/>
      <c r="I191" s="1"/>
    </row>
    <row r="192" spans="1:9" x14ac:dyDescent="0.2">
      <c r="A192" s="1"/>
      <c r="B192" s="1"/>
      <c r="C192" s="1"/>
      <c r="D192" s="1"/>
      <c r="E192" s="1"/>
      <c r="F192" s="1"/>
      <c r="G192" s="1"/>
      <c r="H192" s="1"/>
      <c r="I192" s="1"/>
    </row>
    <row r="193" spans="1:9" x14ac:dyDescent="0.2">
      <c r="A193" s="1"/>
      <c r="B193" s="1"/>
      <c r="C193" s="1"/>
      <c r="D193" s="1"/>
      <c r="E193" s="1"/>
      <c r="F193" s="1"/>
      <c r="G193" s="1"/>
      <c r="H193" s="1"/>
      <c r="I193" s="1"/>
    </row>
    <row r="194" spans="1:9" x14ac:dyDescent="0.2">
      <c r="A194" s="1"/>
      <c r="B194" s="1"/>
      <c r="C194" s="1"/>
      <c r="D194" s="1"/>
      <c r="E194" s="1"/>
      <c r="F194" s="1"/>
      <c r="G194" s="1"/>
      <c r="H194" s="1"/>
      <c r="I194" s="1"/>
    </row>
    <row r="195" spans="1:9" x14ac:dyDescent="0.2">
      <c r="A195" s="1"/>
      <c r="B195" s="1"/>
      <c r="C195" s="1"/>
      <c r="D195" s="1"/>
      <c r="E195" s="1"/>
      <c r="F195" s="1"/>
      <c r="G195" s="1"/>
      <c r="H195" s="1"/>
      <c r="I195" s="1"/>
    </row>
    <row r="196" spans="1:9" x14ac:dyDescent="0.2">
      <c r="A196" s="1"/>
      <c r="B196" s="1"/>
      <c r="C196" s="1"/>
      <c r="D196" s="1"/>
      <c r="E196" s="1"/>
      <c r="F196" s="1"/>
      <c r="G196" s="1"/>
      <c r="H196" s="1"/>
      <c r="I196" s="1"/>
    </row>
    <row r="197" spans="1:9" x14ac:dyDescent="0.2">
      <c r="A197" s="1"/>
      <c r="B197" s="1"/>
      <c r="C197" s="1"/>
      <c r="D197" s="1"/>
      <c r="E197" s="1"/>
      <c r="F197" s="1"/>
      <c r="G197" s="1"/>
      <c r="H197" s="1"/>
      <c r="I197" s="1"/>
    </row>
    <row r="198" spans="1:9" x14ac:dyDescent="0.2">
      <c r="A198" s="1"/>
      <c r="B198" s="1"/>
      <c r="C198" s="1"/>
      <c r="D198" s="1"/>
      <c r="E198" s="1"/>
      <c r="F198" s="1"/>
      <c r="G198" s="1"/>
      <c r="H198" s="1"/>
      <c r="I198" s="1"/>
    </row>
    <row r="199" spans="1:9" x14ac:dyDescent="0.2">
      <c r="A199" s="1"/>
      <c r="B199" s="1"/>
      <c r="C199" s="1"/>
      <c r="D199" s="1"/>
      <c r="E199" s="1"/>
      <c r="F199" s="1"/>
      <c r="G199" s="1"/>
      <c r="H199" s="1"/>
      <c r="I199" s="1"/>
    </row>
    <row r="200" spans="1:9" x14ac:dyDescent="0.2">
      <c r="A200" s="1"/>
      <c r="B200" s="1"/>
      <c r="C200" s="1"/>
      <c r="D200" s="1"/>
      <c r="E200" s="1"/>
      <c r="F200" s="1"/>
      <c r="G200" s="1"/>
      <c r="H200" s="1"/>
      <c r="I200" s="1"/>
    </row>
    <row r="201" spans="1:9" x14ac:dyDescent="0.2">
      <c r="A201" s="1"/>
      <c r="B201" s="1"/>
      <c r="C201" s="1"/>
      <c r="D201" s="1"/>
      <c r="E201" s="1"/>
      <c r="F201" s="1"/>
      <c r="G201" s="1"/>
      <c r="H201" s="1"/>
      <c r="I201" s="1"/>
    </row>
    <row r="202" spans="1:9" x14ac:dyDescent="0.2">
      <c r="A202" s="1"/>
      <c r="B202" s="1"/>
      <c r="C202" s="1"/>
      <c r="D202" s="1"/>
      <c r="E202" s="1"/>
      <c r="F202" s="1"/>
      <c r="G202" s="1"/>
      <c r="H202" s="1"/>
      <c r="I202" s="1"/>
    </row>
    <row r="203" spans="1:9" x14ac:dyDescent="0.2">
      <c r="A203" s="1"/>
      <c r="B203" s="1"/>
      <c r="C203" s="1"/>
      <c r="D203" s="1"/>
      <c r="E203" s="1"/>
      <c r="F203" s="1"/>
      <c r="G203" s="1"/>
      <c r="H203" s="1"/>
      <c r="I203" s="1"/>
    </row>
    <row r="204" spans="1:9" x14ac:dyDescent="0.2">
      <c r="A204" s="1"/>
      <c r="B204" s="1"/>
      <c r="C204" s="1"/>
      <c r="D204" s="1"/>
      <c r="E204" s="1"/>
      <c r="F204" s="1"/>
      <c r="G204" s="1"/>
      <c r="H204" s="1"/>
      <c r="I204" s="1"/>
    </row>
    <row r="205" spans="1:9" x14ac:dyDescent="0.2">
      <c r="A205" s="1"/>
      <c r="B205" s="1"/>
      <c r="C205" s="1"/>
      <c r="D205" s="1"/>
      <c r="E205" s="1"/>
      <c r="F205" s="1"/>
      <c r="G205" s="1"/>
      <c r="H205" s="1"/>
      <c r="I205" s="1"/>
    </row>
    <row r="206" spans="1:9" x14ac:dyDescent="0.2">
      <c r="A206" s="1"/>
      <c r="B206" s="1"/>
      <c r="C206" s="1"/>
      <c r="D206" s="1"/>
      <c r="E206" s="1"/>
      <c r="F206" s="1"/>
      <c r="G206" s="1"/>
      <c r="H206" s="1"/>
      <c r="I206" s="1"/>
    </row>
    <row r="207" spans="1:9" x14ac:dyDescent="0.2">
      <c r="A207" s="1"/>
      <c r="B207" s="1"/>
      <c r="C207" s="1"/>
      <c r="D207" s="1"/>
      <c r="E207" s="1"/>
      <c r="F207" s="1"/>
      <c r="G207" s="1"/>
      <c r="H207" s="1"/>
      <c r="I207" s="1"/>
    </row>
    <row r="208" spans="1:9" x14ac:dyDescent="0.2">
      <c r="A208" s="1"/>
      <c r="B208" s="1"/>
      <c r="C208" s="1"/>
      <c r="D208" s="1"/>
      <c r="E208" s="1"/>
      <c r="F208" s="1"/>
      <c r="G208" s="1"/>
      <c r="H208" s="1"/>
      <c r="I208" s="1"/>
    </row>
    <row r="209" spans="1:9" x14ac:dyDescent="0.2">
      <c r="A209" s="1"/>
      <c r="B209" s="1"/>
      <c r="C209" s="1"/>
      <c r="D209" s="1"/>
      <c r="E209" s="1"/>
      <c r="F209" s="1"/>
      <c r="G209" s="1"/>
      <c r="H209" s="1"/>
      <c r="I209" s="1"/>
    </row>
    <row r="210" spans="1:9" x14ac:dyDescent="0.2">
      <c r="A210" s="1"/>
      <c r="B210" s="1"/>
      <c r="C210" s="1"/>
      <c r="D210" s="1"/>
      <c r="E210" s="1"/>
      <c r="F210" s="1"/>
      <c r="G210" s="1"/>
      <c r="H210" s="1"/>
      <c r="I210" s="1"/>
    </row>
    <row r="211" spans="1:9" x14ac:dyDescent="0.2">
      <c r="A211" s="1"/>
      <c r="B211" s="1"/>
      <c r="C211" s="1"/>
      <c r="D211" s="1"/>
      <c r="E211" s="1"/>
      <c r="F211" s="1"/>
      <c r="G211" s="1"/>
      <c r="H211" s="1"/>
      <c r="I211" s="1"/>
    </row>
    <row r="212" spans="1:9" x14ac:dyDescent="0.2">
      <c r="A212" s="1"/>
      <c r="B212" s="1"/>
      <c r="C212" s="1"/>
      <c r="D212" s="1"/>
      <c r="E212" s="1"/>
      <c r="F212" s="1"/>
      <c r="G212" s="1"/>
      <c r="H212" s="1"/>
      <c r="I212" s="1"/>
    </row>
    <row r="213" spans="1:9" x14ac:dyDescent="0.2">
      <c r="A213" s="1"/>
      <c r="B213" s="1"/>
      <c r="C213" s="1"/>
      <c r="D213" s="1"/>
      <c r="E213" s="1"/>
      <c r="F213" s="1"/>
      <c r="G213" s="1"/>
      <c r="H213" s="1"/>
      <c r="I213" s="1"/>
    </row>
    <row r="214" spans="1:9" x14ac:dyDescent="0.2">
      <c r="A214" s="1"/>
      <c r="B214" s="1"/>
      <c r="C214" s="1"/>
      <c r="D214" s="1"/>
      <c r="E214" s="1"/>
      <c r="F214" s="1"/>
      <c r="G214" s="1"/>
      <c r="H214" s="1"/>
      <c r="I214" s="1"/>
    </row>
    <row r="215" spans="1:9" x14ac:dyDescent="0.2">
      <c r="A215" s="1"/>
      <c r="B215" s="1"/>
      <c r="C215" s="1"/>
      <c r="D215" s="1"/>
      <c r="E215" s="1"/>
      <c r="F215" s="1"/>
      <c r="G215" s="1"/>
      <c r="H215" s="1"/>
      <c r="I215" s="1"/>
    </row>
    <row r="216" spans="1:9" x14ac:dyDescent="0.2">
      <c r="A216" s="1"/>
      <c r="B216" s="1"/>
      <c r="C216" s="1"/>
      <c r="D216" s="1"/>
      <c r="E216" s="1"/>
      <c r="F216" s="1"/>
      <c r="G216" s="1"/>
      <c r="H216" s="1"/>
      <c r="I216" s="1"/>
    </row>
    <row r="217" spans="1:9" x14ac:dyDescent="0.2">
      <c r="A217" s="1"/>
      <c r="B217" s="1"/>
      <c r="C217" s="1"/>
      <c r="D217" s="1"/>
      <c r="E217" s="1"/>
      <c r="F217" s="1"/>
      <c r="G217" s="1"/>
      <c r="H217" s="1"/>
      <c r="I217" s="1"/>
    </row>
    <row r="218" spans="1:9" x14ac:dyDescent="0.2">
      <c r="A218" s="1"/>
      <c r="B218" s="1"/>
      <c r="C218" s="1"/>
      <c r="D218" s="1"/>
      <c r="E218" s="1"/>
      <c r="F218" s="1"/>
      <c r="G218" s="1"/>
      <c r="H218" s="1"/>
      <c r="I218" s="1"/>
    </row>
    <row r="219" spans="1:9" x14ac:dyDescent="0.2">
      <c r="A219" s="1"/>
      <c r="B219" s="1"/>
      <c r="C219" s="1"/>
      <c r="D219" s="1"/>
      <c r="E219" s="1"/>
      <c r="F219" s="1"/>
      <c r="G219" s="1"/>
      <c r="H219" s="1"/>
      <c r="I219" s="1"/>
    </row>
    <row r="220" spans="1:9" x14ac:dyDescent="0.2">
      <c r="A220" s="1"/>
      <c r="B220" s="1"/>
      <c r="C220" s="1"/>
      <c r="D220" s="1"/>
      <c r="E220" s="1"/>
      <c r="F220" s="1"/>
      <c r="G220" s="1"/>
      <c r="H220" s="1"/>
      <c r="I220" s="1"/>
    </row>
    <row r="221" spans="1:9" x14ac:dyDescent="0.2">
      <c r="A221" s="1"/>
      <c r="B221" s="1"/>
      <c r="C221" s="1"/>
      <c r="D221" s="1"/>
      <c r="E221" s="1"/>
      <c r="F221" s="1"/>
      <c r="G221" s="1"/>
      <c r="H221" s="1"/>
      <c r="I221" s="1"/>
    </row>
    <row r="222" spans="1:9" x14ac:dyDescent="0.2">
      <c r="A222" s="1"/>
      <c r="B222" s="1"/>
      <c r="C222" s="1"/>
      <c r="D222" s="1"/>
      <c r="E222" s="1"/>
      <c r="F222" s="1"/>
      <c r="G222" s="1"/>
      <c r="H222" s="1"/>
      <c r="I222" s="1"/>
    </row>
    <row r="223" spans="1:9" x14ac:dyDescent="0.2">
      <c r="A223" s="1"/>
      <c r="B223" s="1"/>
      <c r="C223" s="1"/>
      <c r="D223" s="1"/>
      <c r="E223" s="1"/>
      <c r="F223" s="1"/>
      <c r="G223" s="1"/>
      <c r="H223" s="1"/>
      <c r="I223" s="1"/>
    </row>
    <row r="224" spans="1:9" x14ac:dyDescent="0.2">
      <c r="A224" s="1"/>
      <c r="B224" s="1"/>
      <c r="C224" s="1"/>
      <c r="D224" s="1"/>
      <c r="E224" s="1"/>
      <c r="F224" s="1"/>
      <c r="G224" s="1"/>
      <c r="H224" s="1"/>
      <c r="I224" s="1"/>
    </row>
    <row r="225" spans="1:9" x14ac:dyDescent="0.2">
      <c r="A225" s="1"/>
      <c r="B225" s="1"/>
      <c r="C225" s="1"/>
      <c r="D225" s="1"/>
      <c r="E225" s="1"/>
      <c r="F225" s="1"/>
      <c r="G225" s="1"/>
      <c r="H225" s="1"/>
      <c r="I225" s="1"/>
    </row>
    <row r="226" spans="1:9" x14ac:dyDescent="0.2">
      <c r="A226" s="1"/>
      <c r="B226" s="1"/>
      <c r="C226" s="1"/>
      <c r="D226" s="1"/>
      <c r="E226" s="1"/>
      <c r="F226" s="1"/>
      <c r="G226" s="1"/>
      <c r="H226" s="1"/>
      <c r="I226" s="1"/>
    </row>
    <row r="227" spans="1:9" x14ac:dyDescent="0.2">
      <c r="A227" s="1"/>
      <c r="B227" s="1"/>
      <c r="C227" s="1"/>
      <c r="D227" s="1"/>
      <c r="E227" s="1"/>
      <c r="F227" s="1"/>
      <c r="G227" s="1"/>
      <c r="H227" s="1"/>
      <c r="I227" s="1"/>
    </row>
    <row r="228" spans="1:9" x14ac:dyDescent="0.2">
      <c r="A228" s="1"/>
      <c r="B228" s="1"/>
      <c r="C228" s="1"/>
      <c r="D228" s="1"/>
      <c r="E228" s="1"/>
      <c r="F228" s="1"/>
      <c r="G228" s="1"/>
      <c r="H228" s="1"/>
      <c r="I228" s="1"/>
    </row>
    <row r="229" spans="1:9" x14ac:dyDescent="0.2">
      <c r="A229" s="1"/>
      <c r="B229" s="1"/>
      <c r="C229" s="1"/>
      <c r="D229" s="1"/>
      <c r="E229" s="1"/>
      <c r="F229" s="1"/>
      <c r="G229" s="1"/>
      <c r="H229" s="1"/>
      <c r="I229" s="1"/>
    </row>
    <row r="230" spans="1:9" x14ac:dyDescent="0.2">
      <c r="A230" s="1"/>
      <c r="B230" s="1"/>
      <c r="C230" s="1"/>
      <c r="D230" s="1"/>
      <c r="E230" s="1"/>
      <c r="F230" s="1"/>
      <c r="G230" s="1"/>
      <c r="H230" s="1"/>
      <c r="I230" s="1"/>
    </row>
    <row r="231" spans="1:9" x14ac:dyDescent="0.2">
      <c r="A231" s="1"/>
      <c r="B231" s="1"/>
      <c r="C231" s="1"/>
      <c r="D231" s="1"/>
      <c r="E231" s="1"/>
      <c r="F231" s="1"/>
      <c r="G231" s="1"/>
      <c r="H231" s="1"/>
      <c r="I231" s="1"/>
    </row>
    <row r="232" spans="1:9" x14ac:dyDescent="0.2">
      <c r="A232" s="1"/>
      <c r="B232" s="1"/>
      <c r="C232" s="1"/>
      <c r="D232" s="1"/>
      <c r="E232" s="1"/>
      <c r="F232" s="1"/>
      <c r="G232" s="1"/>
      <c r="H232" s="1"/>
      <c r="I232" s="1"/>
    </row>
    <row r="233" spans="1:9" x14ac:dyDescent="0.2">
      <c r="A233" s="1"/>
      <c r="B233" s="1"/>
      <c r="C233" s="1"/>
      <c r="D233" s="1"/>
      <c r="E233" s="1"/>
      <c r="F233" s="1"/>
      <c r="G233" s="1"/>
      <c r="H233" s="1"/>
      <c r="I233" s="1"/>
    </row>
    <row r="234" spans="1:9" x14ac:dyDescent="0.2">
      <c r="A234" s="1"/>
      <c r="B234" s="1"/>
      <c r="C234" s="1"/>
      <c r="D234" s="1"/>
      <c r="E234" s="1"/>
      <c r="F234" s="1"/>
      <c r="G234" s="1"/>
      <c r="H234" s="1"/>
      <c r="I234" s="1"/>
    </row>
    <row r="235" spans="1:9" x14ac:dyDescent="0.2">
      <c r="A235" s="1"/>
      <c r="B235" s="1"/>
      <c r="C235" s="1"/>
      <c r="D235" s="1"/>
      <c r="E235" s="1"/>
      <c r="F235" s="1"/>
      <c r="G235" s="1"/>
      <c r="H235" s="1"/>
      <c r="I235" s="1"/>
    </row>
    <row r="236" spans="1:9" x14ac:dyDescent="0.2">
      <c r="A236" s="1"/>
      <c r="B236" s="1"/>
      <c r="C236" s="1"/>
      <c r="D236" s="1"/>
      <c r="E236" s="1"/>
      <c r="F236" s="1"/>
      <c r="G236" s="1"/>
      <c r="H236" s="1"/>
      <c r="I236" s="1"/>
    </row>
    <row r="237" spans="1:9" x14ac:dyDescent="0.2">
      <c r="A237" s="1"/>
      <c r="B237" s="1"/>
      <c r="C237" s="1"/>
      <c r="D237" s="1"/>
      <c r="E237" s="1"/>
      <c r="F237" s="1"/>
      <c r="G237" s="1"/>
      <c r="H237" s="1"/>
      <c r="I237" s="1"/>
    </row>
    <row r="238" spans="1:9" x14ac:dyDescent="0.2">
      <c r="A238" s="1"/>
      <c r="B238" s="1"/>
      <c r="C238" s="1"/>
      <c r="D238" s="1"/>
      <c r="E238" s="1"/>
      <c r="F238" s="1"/>
      <c r="G238" s="1"/>
      <c r="H238" s="1"/>
      <c r="I238" s="1"/>
    </row>
    <row r="239" spans="1:9" x14ac:dyDescent="0.2">
      <c r="A239" s="1"/>
      <c r="B239" s="1"/>
      <c r="C239" s="1"/>
      <c r="D239" s="1"/>
      <c r="E239" s="1"/>
      <c r="F239" s="1"/>
      <c r="G239" s="1"/>
      <c r="H239" s="1"/>
      <c r="I239" s="1"/>
    </row>
    <row r="240" spans="1:9" x14ac:dyDescent="0.2">
      <c r="A240" s="1"/>
      <c r="B240" s="1"/>
      <c r="C240" s="1"/>
      <c r="D240" s="1"/>
      <c r="E240" s="1"/>
      <c r="F240" s="1"/>
      <c r="G240" s="1"/>
      <c r="H240" s="1"/>
      <c r="I240" s="1"/>
    </row>
    <row r="241" spans="1:9" x14ac:dyDescent="0.2">
      <c r="A241" s="1"/>
      <c r="B241" s="1"/>
      <c r="C241" s="1"/>
      <c r="D241" s="1"/>
      <c r="E241" s="1"/>
      <c r="F241" s="1"/>
      <c r="G241" s="1"/>
      <c r="H241" s="1"/>
      <c r="I241" s="1"/>
    </row>
    <row r="242" spans="1:9" x14ac:dyDescent="0.2">
      <c r="A242" s="1"/>
      <c r="B242" s="1"/>
      <c r="C242" s="1"/>
      <c r="D242" s="1"/>
      <c r="E242" s="1"/>
      <c r="F242" s="1"/>
      <c r="G242" s="1"/>
      <c r="H242" s="1"/>
      <c r="I242" s="1"/>
    </row>
    <row r="243" spans="1:9" x14ac:dyDescent="0.2">
      <c r="A243" s="1"/>
      <c r="B243" s="1"/>
      <c r="C243" s="1"/>
      <c r="D243" s="1"/>
      <c r="E243" s="1"/>
      <c r="F243" s="1"/>
      <c r="G243" s="1"/>
      <c r="H243" s="1"/>
      <c r="I243" s="1"/>
    </row>
    <row r="244" spans="1:9" x14ac:dyDescent="0.2">
      <c r="A244" s="1"/>
      <c r="B244" s="1"/>
      <c r="C244" s="1"/>
      <c r="D244" s="1"/>
      <c r="E244" s="1"/>
      <c r="F244" s="1"/>
      <c r="G244" s="1"/>
      <c r="H244" s="1"/>
      <c r="I244" s="1"/>
    </row>
    <row r="245" spans="1:9" x14ac:dyDescent="0.2">
      <c r="A245" s="1"/>
      <c r="B245" s="1"/>
      <c r="C245" s="1"/>
      <c r="D245" s="1"/>
      <c r="E245" s="1"/>
      <c r="F245" s="1"/>
      <c r="G245" s="1"/>
      <c r="H245" s="1"/>
      <c r="I245" s="1"/>
    </row>
    <row r="246" spans="1:9" x14ac:dyDescent="0.2">
      <c r="A246" s="1"/>
      <c r="B246" s="1"/>
      <c r="C246" s="1"/>
      <c r="D246" s="1"/>
      <c r="E246" s="1"/>
      <c r="F246" s="1"/>
      <c r="G246" s="1"/>
      <c r="H246" s="1"/>
      <c r="I246" s="1"/>
    </row>
    <row r="247" spans="1:9" x14ac:dyDescent="0.2">
      <c r="A247" s="1"/>
      <c r="B247" s="1"/>
      <c r="C247" s="1"/>
      <c r="D247" s="1"/>
      <c r="E247" s="1"/>
      <c r="F247" s="1"/>
      <c r="G247" s="1"/>
      <c r="H247" s="1"/>
      <c r="I247" s="1"/>
    </row>
    <row r="248" spans="1:9" x14ac:dyDescent="0.2">
      <c r="A248" s="1"/>
      <c r="B248" s="1"/>
      <c r="C248" s="1"/>
      <c r="D248" s="1"/>
      <c r="E248" s="1"/>
      <c r="F248" s="1"/>
      <c r="G248" s="1"/>
      <c r="H248" s="1"/>
      <c r="I248" s="1"/>
    </row>
    <row r="249" spans="1:9" x14ac:dyDescent="0.2">
      <c r="A249" s="1"/>
      <c r="B249" s="1"/>
      <c r="C249" s="1"/>
      <c r="D249" s="1"/>
      <c r="E249" s="1"/>
      <c r="F249" s="1"/>
      <c r="G249" s="1"/>
      <c r="H249" s="1"/>
      <c r="I249" s="1"/>
    </row>
    <row r="250" spans="1:9" x14ac:dyDescent="0.2">
      <c r="A250" s="1"/>
      <c r="B250" s="1"/>
      <c r="C250" s="1"/>
      <c r="D250" s="1"/>
      <c r="E250" s="1"/>
      <c r="F250" s="1"/>
      <c r="G250" s="1"/>
      <c r="H250" s="1"/>
      <c r="I250" s="1"/>
    </row>
    <row r="251" spans="1:9" x14ac:dyDescent="0.2">
      <c r="A251" s="1"/>
      <c r="B251" s="1"/>
      <c r="C251" s="1"/>
      <c r="D251" s="1"/>
      <c r="E251" s="1"/>
      <c r="F251" s="1"/>
      <c r="G251" s="1"/>
      <c r="H251" s="1"/>
      <c r="I251" s="1"/>
    </row>
    <row r="252" spans="1:9" x14ac:dyDescent="0.2">
      <c r="A252" s="1"/>
      <c r="B252" s="1"/>
      <c r="C252" s="1"/>
      <c r="D252" s="1"/>
      <c r="E252" s="1"/>
      <c r="F252" s="1"/>
      <c r="G252" s="1"/>
      <c r="H252" s="1"/>
      <c r="I252" s="1"/>
    </row>
    <row r="253" spans="1:9" x14ac:dyDescent="0.2">
      <c r="A253" s="1"/>
      <c r="B253" s="1"/>
      <c r="C253" s="1"/>
      <c r="D253" s="1"/>
      <c r="E253" s="1"/>
      <c r="F253" s="1"/>
      <c r="G253" s="1"/>
      <c r="H253" s="1"/>
      <c r="I253" s="1"/>
    </row>
    <row r="254" spans="1:9" x14ac:dyDescent="0.2">
      <c r="A254" s="1"/>
      <c r="B254" s="1"/>
      <c r="C254" s="1"/>
      <c r="D254" s="1"/>
      <c r="E254" s="1"/>
      <c r="F254" s="1"/>
      <c r="G254" s="1"/>
      <c r="H254" s="1"/>
      <c r="I254" s="1"/>
    </row>
    <row r="255" spans="1:9" x14ac:dyDescent="0.2">
      <c r="A255" s="1"/>
      <c r="B255" s="1"/>
      <c r="C255" s="1"/>
      <c r="D255" s="1"/>
      <c r="E255" s="1"/>
      <c r="F255" s="1"/>
      <c r="G255" s="1"/>
      <c r="H255" s="1"/>
      <c r="I255" s="1"/>
    </row>
    <row r="256" spans="1:9" x14ac:dyDescent="0.2">
      <c r="A256" s="1"/>
      <c r="B256" s="1"/>
      <c r="C256" s="1"/>
      <c r="D256" s="1"/>
      <c r="E256" s="1"/>
      <c r="F256" s="1"/>
      <c r="G256" s="1"/>
      <c r="H256" s="1"/>
      <c r="I256" s="1"/>
    </row>
    <row r="257" spans="1:9" x14ac:dyDescent="0.2">
      <c r="A257" s="1"/>
      <c r="B257" s="1"/>
      <c r="C257" s="1"/>
      <c r="D257" s="1"/>
      <c r="E257" s="1"/>
      <c r="F257" s="1"/>
      <c r="G257" s="1"/>
      <c r="H257" s="1"/>
      <c r="I257" s="1"/>
    </row>
    <row r="258" spans="1:9" x14ac:dyDescent="0.2">
      <c r="A258" s="1"/>
      <c r="B258" s="1"/>
      <c r="C258" s="1"/>
      <c r="D258" s="1"/>
      <c r="E258" s="1"/>
      <c r="F258" s="1"/>
      <c r="G258" s="1"/>
      <c r="H258" s="1"/>
      <c r="I258" s="1"/>
    </row>
    <row r="259" spans="1:9" x14ac:dyDescent="0.2">
      <c r="A259" s="1"/>
      <c r="B259" s="1"/>
      <c r="C259" s="1"/>
      <c r="D259" s="1"/>
      <c r="E259" s="1"/>
      <c r="F259" s="1"/>
      <c r="G259" s="1"/>
      <c r="H259" s="1"/>
      <c r="I259" s="1"/>
    </row>
    <row r="260" spans="1:9" x14ac:dyDescent="0.2">
      <c r="A260" s="1"/>
      <c r="B260" s="1"/>
      <c r="C260" s="1"/>
      <c r="D260" s="1"/>
      <c r="E260" s="1"/>
      <c r="F260" s="1"/>
      <c r="G260" s="1"/>
      <c r="H260" s="1"/>
      <c r="I260" s="1"/>
    </row>
    <row r="261" spans="1:9" x14ac:dyDescent="0.2">
      <c r="A261" s="1"/>
      <c r="B261" s="1"/>
      <c r="C261" s="1"/>
      <c r="D261" s="1"/>
      <c r="E261" s="1"/>
      <c r="F261" s="1"/>
      <c r="G261" s="1"/>
      <c r="H261" s="1"/>
      <c r="I261" s="1"/>
    </row>
    <row r="262" spans="1:9" x14ac:dyDescent="0.2">
      <c r="A262" s="1"/>
      <c r="B262" s="1"/>
      <c r="C262" s="1"/>
      <c r="D262" s="1"/>
      <c r="E262" s="1"/>
      <c r="F262" s="1"/>
      <c r="G262" s="1"/>
      <c r="H262" s="1"/>
      <c r="I262" s="1"/>
    </row>
    <row r="263" spans="1:9" x14ac:dyDescent="0.2">
      <c r="A263" s="1"/>
      <c r="B263" s="1"/>
      <c r="C263" s="1"/>
      <c r="D263" s="1"/>
      <c r="E263" s="1"/>
      <c r="F263" s="1"/>
      <c r="G263" s="1"/>
      <c r="H263" s="1"/>
      <c r="I263" s="1"/>
    </row>
    <row r="264" spans="1:9" x14ac:dyDescent="0.2">
      <c r="A264" s="1"/>
      <c r="B264" s="1"/>
      <c r="C264" s="1"/>
      <c r="D264" s="1"/>
      <c r="E264" s="1"/>
      <c r="F264" s="1"/>
      <c r="G264" s="1"/>
      <c r="H264" s="1"/>
      <c r="I264" s="1"/>
    </row>
    <row r="265" spans="1:9" x14ac:dyDescent="0.2">
      <c r="A265" s="1"/>
      <c r="B265" s="1"/>
      <c r="C265" s="1"/>
      <c r="D265" s="1"/>
      <c r="E265" s="1"/>
      <c r="F265" s="1"/>
      <c r="G265" s="1"/>
      <c r="H265" s="1"/>
      <c r="I265" s="1"/>
    </row>
    <row r="266" spans="1:9" x14ac:dyDescent="0.2">
      <c r="A266" s="1"/>
      <c r="B266" s="1"/>
      <c r="C266" s="1"/>
      <c r="D266" s="1"/>
      <c r="E266" s="1"/>
      <c r="F266" s="1"/>
      <c r="G266" s="1"/>
      <c r="H266" s="1"/>
      <c r="I266" s="1"/>
    </row>
    <row r="267" spans="1:9" x14ac:dyDescent="0.2">
      <c r="A267" s="1"/>
      <c r="B267" s="1"/>
      <c r="C267" s="1"/>
      <c r="D267" s="1"/>
      <c r="E267" s="1"/>
      <c r="F267" s="1"/>
      <c r="G267" s="1"/>
      <c r="H267" s="1"/>
      <c r="I267" s="1"/>
    </row>
    <row r="268" spans="1:9" x14ac:dyDescent="0.2">
      <c r="A268" s="1"/>
      <c r="B268" s="1"/>
      <c r="C268" s="1"/>
      <c r="D268" s="1"/>
      <c r="E268" s="1"/>
      <c r="F268" s="1"/>
      <c r="G268" s="1"/>
      <c r="H268" s="1"/>
      <c r="I268" s="1"/>
    </row>
    <row r="269" spans="1:9" x14ac:dyDescent="0.2">
      <c r="A269" s="1"/>
      <c r="B269" s="1"/>
      <c r="C269" s="1"/>
      <c r="D269" s="1"/>
      <c r="E269" s="1"/>
      <c r="F269" s="1"/>
      <c r="G269" s="1"/>
      <c r="H269" s="1"/>
      <c r="I269" s="1"/>
    </row>
    <row r="270" spans="1:9" x14ac:dyDescent="0.2">
      <c r="A270" s="1"/>
      <c r="B270" s="1"/>
      <c r="C270" s="1"/>
      <c r="D270" s="1"/>
      <c r="E270" s="1"/>
      <c r="F270" s="1"/>
      <c r="G270" s="1"/>
      <c r="H270" s="1"/>
      <c r="I270" s="1"/>
    </row>
    <row r="271" spans="1:9" x14ac:dyDescent="0.2">
      <c r="A271" s="1"/>
      <c r="B271" s="1"/>
      <c r="C271" s="1"/>
      <c r="D271" s="1"/>
      <c r="E271" s="1"/>
      <c r="F271" s="1"/>
      <c r="G271" s="1"/>
      <c r="H271" s="1"/>
      <c r="I271" s="1"/>
    </row>
    <row r="272" spans="1:9" x14ac:dyDescent="0.2">
      <c r="A272" s="1"/>
      <c r="B272" s="1"/>
      <c r="C272" s="1"/>
      <c r="D272" s="1"/>
      <c r="E272" s="1"/>
      <c r="F272" s="1"/>
      <c r="G272" s="1"/>
      <c r="H272" s="1"/>
      <c r="I272" s="1"/>
    </row>
    <row r="273" spans="1:9" x14ac:dyDescent="0.2">
      <c r="A273" s="1"/>
      <c r="B273" s="1"/>
      <c r="C273" s="1"/>
      <c r="D273" s="1"/>
      <c r="E273" s="1"/>
      <c r="F273" s="1"/>
      <c r="G273" s="1"/>
      <c r="H273" s="1"/>
      <c r="I273" s="1"/>
    </row>
    <row r="274" spans="1:9" x14ac:dyDescent="0.2">
      <c r="A274" s="1"/>
      <c r="B274" s="1"/>
      <c r="C274" s="1"/>
      <c r="D274" s="1"/>
      <c r="E274" s="1"/>
      <c r="F274" s="1"/>
      <c r="G274" s="1"/>
      <c r="H274" s="1"/>
      <c r="I274" s="1"/>
    </row>
    <row r="275" spans="1:9" x14ac:dyDescent="0.2">
      <c r="A275" s="1"/>
      <c r="B275" s="1"/>
      <c r="C275" s="1"/>
      <c r="D275" s="1"/>
      <c r="E275" s="1"/>
      <c r="F275" s="1"/>
      <c r="G275" s="1"/>
      <c r="H275" s="1"/>
      <c r="I275" s="1"/>
    </row>
    <row r="276" spans="1:9" x14ac:dyDescent="0.2">
      <c r="A276" s="1"/>
      <c r="B276" s="1"/>
      <c r="C276" s="1"/>
      <c r="D276" s="1"/>
      <c r="E276" s="1"/>
      <c r="F276" s="1"/>
      <c r="G276" s="1"/>
      <c r="H276" s="1"/>
      <c r="I276" s="1"/>
    </row>
    <row r="277" spans="1:9" x14ac:dyDescent="0.2">
      <c r="A277" s="1"/>
      <c r="B277" s="1"/>
      <c r="C277" s="1"/>
      <c r="D277" s="1"/>
      <c r="E277" s="1"/>
      <c r="F277" s="1"/>
      <c r="G277" s="1"/>
      <c r="H277" s="1"/>
      <c r="I277" s="1"/>
    </row>
    <row r="278" spans="1:9" x14ac:dyDescent="0.2">
      <c r="A278" s="1"/>
      <c r="B278" s="1"/>
      <c r="C278" s="1"/>
      <c r="D278" s="1"/>
      <c r="E278" s="1"/>
      <c r="F278" s="1"/>
      <c r="G278" s="1"/>
      <c r="H278" s="1"/>
      <c r="I278" s="1"/>
    </row>
    <row r="279" spans="1:9" x14ac:dyDescent="0.2">
      <c r="A279" s="1"/>
      <c r="B279" s="1"/>
      <c r="C279" s="1"/>
      <c r="D279" s="1"/>
      <c r="E279" s="1"/>
      <c r="F279" s="1"/>
      <c r="G279" s="1"/>
      <c r="H279" s="1"/>
      <c r="I279" s="1"/>
    </row>
    <row r="280" spans="1:9" x14ac:dyDescent="0.2">
      <c r="A280" s="1"/>
      <c r="B280" s="1"/>
      <c r="C280" s="1"/>
      <c r="D280" s="1"/>
      <c r="E280" s="1"/>
      <c r="F280" s="1"/>
      <c r="G280" s="1"/>
      <c r="H280" s="1"/>
      <c r="I280" s="1"/>
    </row>
    <row r="281" spans="1:9" x14ac:dyDescent="0.2">
      <c r="A281" s="1"/>
      <c r="B281" s="1"/>
      <c r="C281" s="1"/>
      <c r="D281" s="1"/>
      <c r="E281" s="1"/>
      <c r="F281" s="1"/>
      <c r="G281" s="1"/>
      <c r="H281" s="1"/>
      <c r="I281" s="1"/>
    </row>
    <row r="282" spans="1:9" x14ac:dyDescent="0.2">
      <c r="A282" s="1"/>
      <c r="B282" s="1"/>
      <c r="C282" s="1"/>
      <c r="D282" s="1"/>
      <c r="E282" s="1"/>
      <c r="F282" s="1"/>
      <c r="G282" s="1"/>
      <c r="H282" s="1"/>
      <c r="I282" s="1"/>
    </row>
    <row r="283" spans="1:9" x14ac:dyDescent="0.2">
      <c r="A283" s="1"/>
      <c r="B283" s="1"/>
      <c r="C283" s="1"/>
      <c r="D283" s="1"/>
      <c r="E283" s="1"/>
      <c r="F283" s="1"/>
      <c r="G283" s="1"/>
      <c r="H283" s="1"/>
      <c r="I283" s="1"/>
    </row>
    <row r="284" spans="1:9" x14ac:dyDescent="0.2">
      <c r="A284" s="1"/>
      <c r="B284" s="1"/>
      <c r="C284" s="1"/>
      <c r="D284" s="1"/>
      <c r="E284" s="1"/>
      <c r="F284" s="1"/>
      <c r="G284" s="1"/>
      <c r="H284" s="1"/>
      <c r="I284" s="1"/>
    </row>
    <row r="285" spans="1:9" x14ac:dyDescent="0.2">
      <c r="A285" s="1"/>
      <c r="B285" s="1"/>
      <c r="C285" s="1"/>
      <c r="D285" s="1"/>
      <c r="E285" s="1"/>
      <c r="F285" s="1"/>
      <c r="G285" s="1"/>
      <c r="H285" s="1"/>
      <c r="I285" s="1"/>
    </row>
    <row r="286" spans="1:9" x14ac:dyDescent="0.2">
      <c r="A286" s="1"/>
      <c r="B286" s="1"/>
      <c r="C286" s="1"/>
      <c r="D286" s="1"/>
      <c r="E286" s="1"/>
      <c r="F286" s="1"/>
      <c r="G286" s="1"/>
      <c r="H286" s="1"/>
      <c r="I286" s="1"/>
    </row>
    <row r="287" spans="1:9" x14ac:dyDescent="0.2">
      <c r="A287" s="1"/>
      <c r="B287" s="1"/>
      <c r="C287" s="1"/>
      <c r="D287" s="1"/>
      <c r="E287" s="1"/>
      <c r="F287" s="1"/>
      <c r="G287" s="1"/>
      <c r="H287" s="1"/>
      <c r="I287" s="1"/>
    </row>
    <row r="288" spans="1:9" x14ac:dyDescent="0.2">
      <c r="A288" s="1"/>
      <c r="B288" s="1"/>
      <c r="C288" s="1"/>
      <c r="D288" s="1"/>
      <c r="E288" s="1"/>
      <c r="F288" s="1"/>
      <c r="G288" s="1"/>
      <c r="H288" s="1"/>
      <c r="I288" s="1"/>
    </row>
    <row r="289" spans="1:9" x14ac:dyDescent="0.2">
      <c r="A289" s="1"/>
      <c r="B289" s="1"/>
      <c r="C289" s="1"/>
      <c r="D289" s="1"/>
      <c r="E289" s="1"/>
      <c r="F289" s="1"/>
      <c r="G289" s="1"/>
      <c r="H289" s="1"/>
      <c r="I289" s="1"/>
    </row>
    <row r="290" spans="1:9" x14ac:dyDescent="0.2">
      <c r="A290" s="1"/>
      <c r="B290" s="1"/>
      <c r="C290" s="1"/>
      <c r="D290" s="1"/>
      <c r="E290" s="1"/>
      <c r="F290" s="1"/>
      <c r="G290" s="1"/>
      <c r="H290" s="1"/>
      <c r="I290" s="1"/>
    </row>
    <row r="291" spans="1:9" x14ac:dyDescent="0.2">
      <c r="A291" s="1"/>
      <c r="B291" s="1"/>
      <c r="C291" s="1"/>
      <c r="D291" s="1"/>
      <c r="E291" s="1"/>
      <c r="F291" s="1"/>
      <c r="G291" s="1"/>
      <c r="H291" s="1"/>
      <c r="I291" s="1"/>
    </row>
    <row r="292" spans="1:9" x14ac:dyDescent="0.2">
      <c r="A292" s="1"/>
      <c r="B292" s="1"/>
      <c r="C292" s="1"/>
      <c r="D292" s="1"/>
      <c r="E292" s="1"/>
      <c r="F292" s="1"/>
      <c r="G292" s="1"/>
      <c r="H292" s="1"/>
      <c r="I292" s="1"/>
    </row>
    <row r="293" spans="1:9" x14ac:dyDescent="0.2">
      <c r="A293" s="1"/>
      <c r="B293" s="1"/>
      <c r="C293" s="1"/>
      <c r="D293" s="1"/>
      <c r="E293" s="1"/>
      <c r="F293" s="1"/>
      <c r="G293" s="1"/>
      <c r="H293" s="1"/>
      <c r="I293" s="1"/>
    </row>
    <row r="294" spans="1:9" x14ac:dyDescent="0.2">
      <c r="A294" s="1"/>
      <c r="B294" s="1"/>
      <c r="C294" s="1"/>
      <c r="D294" s="1"/>
      <c r="E294" s="1"/>
      <c r="F294" s="1"/>
      <c r="G294" s="1"/>
      <c r="H294" s="1"/>
      <c r="I294" s="1"/>
    </row>
    <row r="295" spans="1:9" x14ac:dyDescent="0.2">
      <c r="A295" s="1"/>
      <c r="B295" s="1"/>
      <c r="C295" s="1"/>
      <c r="D295" s="1"/>
      <c r="E295" s="1"/>
      <c r="F295" s="1"/>
      <c r="G295" s="1"/>
      <c r="H295" s="1"/>
      <c r="I295" s="1"/>
    </row>
    <row r="296" spans="1:9" x14ac:dyDescent="0.2">
      <c r="A296" s="1"/>
      <c r="B296" s="1"/>
      <c r="C296" s="1"/>
      <c r="D296" s="1"/>
      <c r="E296" s="1"/>
      <c r="F296" s="1"/>
      <c r="G296" s="1"/>
      <c r="H296" s="1"/>
      <c r="I296" s="1"/>
    </row>
    <row r="297" spans="1:9" x14ac:dyDescent="0.2">
      <c r="A297" s="1"/>
      <c r="B297" s="1"/>
      <c r="C297" s="1"/>
      <c r="D297" s="1"/>
      <c r="E297" s="1"/>
      <c r="F297" s="1"/>
      <c r="G297" s="1"/>
      <c r="H297" s="1"/>
      <c r="I297" s="1"/>
    </row>
    <row r="298" spans="1:9" x14ac:dyDescent="0.2">
      <c r="A298" s="1"/>
      <c r="B298" s="1"/>
      <c r="C298" s="1"/>
      <c r="D298" s="1"/>
      <c r="E298" s="1"/>
      <c r="F298" s="1"/>
      <c r="G298" s="1"/>
      <c r="H298" s="1"/>
      <c r="I298" s="1"/>
    </row>
    <row r="299" spans="1:9" x14ac:dyDescent="0.2">
      <c r="A299" s="1"/>
      <c r="B299" s="1"/>
      <c r="C299" s="1"/>
      <c r="D299" s="1"/>
      <c r="E299" s="1"/>
      <c r="F299" s="1"/>
      <c r="G299" s="1"/>
      <c r="H299" s="1"/>
      <c r="I299" s="1"/>
    </row>
    <row r="300" spans="1:9" x14ac:dyDescent="0.2">
      <c r="A300" s="1"/>
      <c r="B300" s="1"/>
      <c r="C300" s="1"/>
      <c r="D300" s="1"/>
      <c r="E300" s="1"/>
      <c r="F300" s="1"/>
      <c r="G300" s="1"/>
      <c r="H300" s="1"/>
      <c r="I300" s="1"/>
    </row>
    <row r="301" spans="1:9" x14ac:dyDescent="0.2">
      <c r="A301" s="1"/>
      <c r="B301" s="1"/>
      <c r="C301" s="1"/>
      <c r="D301" s="1"/>
      <c r="E301" s="1"/>
      <c r="F301" s="1"/>
      <c r="G301" s="1"/>
      <c r="H301" s="1"/>
      <c r="I301" s="1"/>
    </row>
    <row r="302" spans="1:9" x14ac:dyDescent="0.2">
      <c r="A302" s="1"/>
      <c r="B302" s="1"/>
      <c r="C302" s="1"/>
      <c r="D302" s="1"/>
      <c r="E302" s="1"/>
      <c r="F302" s="1"/>
      <c r="G302" s="1"/>
      <c r="H302" s="1"/>
      <c r="I302" s="1"/>
    </row>
    <row r="303" spans="1:9" x14ac:dyDescent="0.2">
      <c r="A303" s="1"/>
      <c r="B303" s="1"/>
      <c r="C303" s="1"/>
      <c r="D303" s="1"/>
      <c r="E303" s="1"/>
      <c r="F303" s="1"/>
      <c r="G303" s="1"/>
      <c r="H303" s="1"/>
      <c r="I303" s="1"/>
    </row>
    <row r="304" spans="1:9" x14ac:dyDescent="0.2">
      <c r="A304" s="1"/>
      <c r="B304" s="1"/>
      <c r="C304" s="1"/>
      <c r="D304" s="1"/>
      <c r="E304" s="1"/>
      <c r="F304" s="1"/>
      <c r="G304" s="1"/>
      <c r="H304" s="1"/>
      <c r="I304" s="1"/>
    </row>
    <row r="305" spans="1:9" x14ac:dyDescent="0.2">
      <c r="A305" s="1"/>
      <c r="B305" s="1"/>
      <c r="C305" s="1"/>
      <c r="D305" s="1"/>
      <c r="E305" s="1"/>
      <c r="F305" s="1"/>
      <c r="G305" s="1"/>
      <c r="H305" s="1"/>
      <c r="I305" s="1"/>
    </row>
    <row r="306" spans="1:9" x14ac:dyDescent="0.2">
      <c r="A306" s="1"/>
      <c r="B306" s="1"/>
      <c r="C306" s="1"/>
      <c r="D306" s="1"/>
      <c r="E306" s="1"/>
      <c r="F306" s="1"/>
      <c r="G306" s="1"/>
      <c r="H306" s="1"/>
      <c r="I306" s="1"/>
    </row>
    <row r="307" spans="1:9" x14ac:dyDescent="0.2">
      <c r="A307" s="1"/>
      <c r="B307" s="1"/>
      <c r="C307" s="1"/>
      <c r="D307" s="1"/>
      <c r="E307" s="1"/>
      <c r="F307" s="1"/>
      <c r="G307" s="1"/>
      <c r="H307" s="1"/>
      <c r="I307" s="1"/>
    </row>
    <row r="308" spans="1:9" x14ac:dyDescent="0.2">
      <c r="A308" s="1"/>
      <c r="B308" s="1"/>
      <c r="C308" s="1"/>
      <c r="D308" s="1"/>
      <c r="E308" s="1"/>
      <c r="F308" s="1"/>
      <c r="G308" s="1"/>
      <c r="H308" s="1"/>
      <c r="I308" s="1"/>
    </row>
    <row r="309" spans="1:9" x14ac:dyDescent="0.2">
      <c r="A309" s="1"/>
      <c r="B309" s="1"/>
      <c r="C309" s="1"/>
      <c r="D309" s="1"/>
      <c r="E309" s="1"/>
      <c r="F309" s="1"/>
      <c r="G309" s="1"/>
      <c r="H309" s="1"/>
      <c r="I309" s="1"/>
    </row>
    <row r="310" spans="1:9" x14ac:dyDescent="0.2">
      <c r="A310" s="1"/>
      <c r="B310" s="1"/>
      <c r="C310" s="1"/>
      <c r="D310" s="1"/>
      <c r="E310" s="1"/>
      <c r="F310" s="1"/>
      <c r="G310" s="1"/>
      <c r="H310" s="1"/>
      <c r="I310" s="1"/>
    </row>
    <row r="311" spans="1:9" x14ac:dyDescent="0.2">
      <c r="A311" s="1"/>
      <c r="B311" s="1"/>
      <c r="C311" s="1"/>
      <c r="D311" s="1"/>
      <c r="E311" s="1"/>
      <c r="F311" s="1"/>
      <c r="G311" s="1"/>
      <c r="H311" s="1"/>
      <c r="I311" s="1"/>
    </row>
    <row r="312" spans="1:9" x14ac:dyDescent="0.2">
      <c r="A312" s="1"/>
      <c r="B312" s="1"/>
      <c r="C312" s="1"/>
      <c r="D312" s="1"/>
      <c r="E312" s="1"/>
      <c r="F312" s="1"/>
      <c r="G312" s="1"/>
      <c r="H312" s="1"/>
      <c r="I312" s="1"/>
    </row>
    <row r="313" spans="1:9" x14ac:dyDescent="0.2">
      <c r="A313" s="1"/>
      <c r="B313" s="1"/>
      <c r="C313" s="1"/>
      <c r="D313" s="1"/>
      <c r="E313" s="1"/>
      <c r="F313" s="1"/>
      <c r="G313" s="1"/>
      <c r="H313" s="1"/>
      <c r="I313" s="1"/>
    </row>
    <row r="314" spans="1:9" x14ac:dyDescent="0.2">
      <c r="A314" s="1"/>
      <c r="B314" s="1"/>
      <c r="C314" s="1"/>
      <c r="D314" s="1"/>
      <c r="E314" s="1"/>
      <c r="F314" s="1"/>
      <c r="G314" s="1"/>
      <c r="H314" s="1"/>
      <c r="I314" s="1"/>
    </row>
    <row r="315" spans="1:9" x14ac:dyDescent="0.2">
      <c r="A315" s="1"/>
      <c r="B315" s="1"/>
      <c r="C315" s="1"/>
      <c r="D315" s="1"/>
      <c r="E315" s="1"/>
      <c r="F315" s="1"/>
      <c r="G315" s="1"/>
      <c r="H315" s="1"/>
      <c r="I315" s="1"/>
    </row>
    <row r="316" spans="1:9" x14ac:dyDescent="0.2">
      <c r="A316" s="1"/>
      <c r="B316" s="1"/>
      <c r="C316" s="1"/>
      <c r="D316" s="1"/>
      <c r="E316" s="1"/>
      <c r="F316" s="1"/>
      <c r="G316" s="1"/>
      <c r="H316" s="1"/>
      <c r="I316" s="1"/>
    </row>
    <row r="317" spans="1:9" x14ac:dyDescent="0.2">
      <c r="A317" s="1"/>
      <c r="B317" s="1"/>
      <c r="C317" s="1"/>
      <c r="D317" s="1"/>
      <c r="E317" s="1"/>
      <c r="F317" s="1"/>
      <c r="G317" s="1"/>
      <c r="H317" s="1"/>
      <c r="I317" s="1"/>
    </row>
    <row r="318" spans="1:9" x14ac:dyDescent="0.2">
      <c r="A318" s="1"/>
      <c r="B318" s="1"/>
      <c r="C318" s="1"/>
      <c r="D318" s="1"/>
      <c r="E318" s="1"/>
      <c r="F318" s="1"/>
      <c r="G318" s="1"/>
      <c r="H318" s="1"/>
      <c r="I318" s="1"/>
    </row>
    <row r="319" spans="1:9" x14ac:dyDescent="0.2">
      <c r="A319" s="1"/>
      <c r="B319" s="1"/>
      <c r="C319" s="1"/>
      <c r="D319" s="1"/>
      <c r="E319" s="1"/>
      <c r="F319" s="1"/>
      <c r="G319" s="1"/>
      <c r="H319" s="1"/>
      <c r="I319" s="1"/>
    </row>
    <row r="320" spans="1:9" x14ac:dyDescent="0.2">
      <c r="A320" s="1"/>
      <c r="B320" s="1"/>
      <c r="C320" s="1"/>
      <c r="D320" s="1"/>
      <c r="E320" s="1"/>
      <c r="F320" s="1"/>
      <c r="G320" s="1"/>
      <c r="H320" s="1"/>
      <c r="I320" s="1"/>
    </row>
    <row r="321" spans="1:9" x14ac:dyDescent="0.2">
      <c r="A321" s="1"/>
      <c r="B321" s="1"/>
      <c r="C321" s="1"/>
      <c r="D321" s="1"/>
      <c r="E321" s="1"/>
      <c r="F321" s="1"/>
      <c r="G321" s="1"/>
      <c r="H321" s="1"/>
      <c r="I321" s="1"/>
    </row>
    <row r="322" spans="1:9" x14ac:dyDescent="0.2">
      <c r="A322" s="1"/>
      <c r="B322" s="1"/>
      <c r="C322" s="1"/>
      <c r="D322" s="1"/>
      <c r="E322" s="1"/>
      <c r="F322" s="1"/>
      <c r="G322" s="1"/>
      <c r="H322" s="1"/>
      <c r="I322" s="1"/>
    </row>
    <row r="323" spans="1:9" x14ac:dyDescent="0.2">
      <c r="A323" s="1"/>
      <c r="B323" s="1"/>
      <c r="C323" s="1"/>
      <c r="D323" s="1"/>
      <c r="E323" s="1"/>
      <c r="F323" s="1"/>
      <c r="G323" s="1"/>
      <c r="H323" s="1"/>
      <c r="I323" s="1"/>
    </row>
    <row r="324" spans="1:9" x14ac:dyDescent="0.2">
      <c r="A324" s="1"/>
      <c r="B324" s="1"/>
      <c r="C324" s="1"/>
      <c r="D324" s="1"/>
      <c r="E324" s="1"/>
      <c r="F324" s="1"/>
      <c r="G324" s="1"/>
      <c r="H324" s="1"/>
      <c r="I324" s="1"/>
    </row>
    <row r="325" spans="1:9" x14ac:dyDescent="0.2">
      <c r="A325" s="1"/>
      <c r="B325" s="1"/>
      <c r="C325" s="1"/>
      <c r="D325" s="1"/>
      <c r="E325" s="1"/>
      <c r="F325" s="1"/>
      <c r="G325" s="1"/>
      <c r="H325" s="1"/>
      <c r="I325" s="1"/>
    </row>
    <row r="326" spans="1:9" x14ac:dyDescent="0.2">
      <c r="A326" s="1"/>
      <c r="B326" s="1"/>
      <c r="C326" s="1"/>
      <c r="D326" s="1"/>
      <c r="E326" s="1"/>
      <c r="F326" s="1"/>
      <c r="G326" s="1"/>
      <c r="H326" s="1"/>
      <c r="I326" s="1"/>
    </row>
    <row r="327" spans="1:9" x14ac:dyDescent="0.2">
      <c r="A327" s="1"/>
      <c r="B327" s="1"/>
      <c r="C327" s="1"/>
      <c r="D327" s="1"/>
      <c r="E327" s="1"/>
      <c r="F327" s="1"/>
      <c r="G327" s="1"/>
      <c r="H327" s="1"/>
      <c r="I327" s="1"/>
    </row>
    <row r="328" spans="1:9" x14ac:dyDescent="0.2">
      <c r="A328" s="1"/>
      <c r="B328" s="1"/>
      <c r="C328" s="1"/>
      <c r="D328" s="1"/>
      <c r="E328" s="1"/>
      <c r="F328" s="1"/>
      <c r="G328" s="1"/>
      <c r="H328" s="1"/>
      <c r="I328" s="1"/>
    </row>
    <row r="329" spans="1:9" x14ac:dyDescent="0.2">
      <c r="A329" s="1"/>
      <c r="B329" s="1"/>
      <c r="C329" s="1"/>
      <c r="D329" s="1"/>
      <c r="E329" s="1"/>
      <c r="F329" s="1"/>
      <c r="G329" s="1"/>
      <c r="H329" s="1"/>
      <c r="I329" s="1"/>
    </row>
    <row r="330" spans="1:9" x14ac:dyDescent="0.2">
      <c r="A330" s="1"/>
      <c r="B330" s="1"/>
      <c r="C330" s="1"/>
      <c r="D330" s="1"/>
      <c r="E330" s="1"/>
      <c r="F330" s="1"/>
      <c r="G330" s="1"/>
      <c r="H330" s="1"/>
      <c r="I330" s="1"/>
    </row>
    <row r="331" spans="1:9" x14ac:dyDescent="0.2">
      <c r="A331" s="1"/>
      <c r="B331" s="1"/>
      <c r="C331" s="1"/>
      <c r="D331" s="1"/>
      <c r="E331" s="1"/>
      <c r="F331" s="1"/>
      <c r="G331" s="1"/>
      <c r="H331" s="1"/>
      <c r="I331" s="1"/>
    </row>
    <row r="332" spans="1:9" x14ac:dyDescent="0.2">
      <c r="A332" s="1"/>
      <c r="B332" s="1"/>
      <c r="C332" s="1"/>
      <c r="D332" s="1"/>
      <c r="E332" s="1"/>
      <c r="F332" s="1"/>
      <c r="G332" s="1"/>
      <c r="H332" s="1"/>
      <c r="I332" s="1"/>
    </row>
    <row r="333" spans="1:9" x14ac:dyDescent="0.2">
      <c r="A333" s="1"/>
      <c r="B333" s="1"/>
      <c r="C333" s="1"/>
      <c r="D333" s="1"/>
      <c r="E333" s="1"/>
      <c r="F333" s="1"/>
      <c r="G333" s="1"/>
      <c r="H333" s="1"/>
      <c r="I333" s="1"/>
    </row>
    <row r="334" spans="1:9" x14ac:dyDescent="0.2">
      <c r="A334" s="1"/>
      <c r="B334" s="1"/>
      <c r="C334" s="1"/>
      <c r="D334" s="1"/>
      <c r="E334" s="1"/>
      <c r="F334" s="1"/>
      <c r="G334" s="1"/>
      <c r="H334" s="1"/>
      <c r="I334" s="1"/>
    </row>
    <row r="335" spans="1:9" x14ac:dyDescent="0.2">
      <c r="A335" s="1"/>
      <c r="B335" s="1"/>
      <c r="C335" s="1"/>
      <c r="D335" s="1"/>
      <c r="E335" s="1"/>
      <c r="F335" s="1"/>
      <c r="G335" s="1"/>
      <c r="H335" s="1"/>
      <c r="I335" s="1"/>
    </row>
    <row r="336" spans="1:9" x14ac:dyDescent="0.2">
      <c r="A336" s="1"/>
      <c r="B336" s="1"/>
      <c r="C336" s="1"/>
      <c r="D336" s="1"/>
      <c r="E336" s="1"/>
      <c r="F336" s="1"/>
      <c r="G336" s="1"/>
      <c r="H336" s="1"/>
      <c r="I336" s="1"/>
    </row>
    <row r="337" spans="1:9" x14ac:dyDescent="0.2">
      <c r="A337" s="1"/>
      <c r="B337" s="1"/>
      <c r="C337" s="1"/>
      <c r="D337" s="1"/>
      <c r="E337" s="1"/>
      <c r="F337" s="1"/>
      <c r="G337" s="1"/>
      <c r="H337" s="1"/>
      <c r="I337" s="1"/>
    </row>
    <row r="338" spans="1:9" x14ac:dyDescent="0.2">
      <c r="A338" s="1"/>
      <c r="B338" s="1"/>
      <c r="C338" s="1"/>
      <c r="D338" s="1"/>
      <c r="E338" s="1"/>
      <c r="F338" s="1"/>
      <c r="G338" s="1"/>
      <c r="H338" s="1"/>
      <c r="I338" s="1"/>
    </row>
    <row r="339" spans="1:9" x14ac:dyDescent="0.2">
      <c r="A339" s="1"/>
      <c r="B339" s="1"/>
      <c r="C339" s="1"/>
      <c r="D339" s="1"/>
      <c r="E339" s="1"/>
      <c r="F339" s="1"/>
      <c r="G339" s="1"/>
      <c r="H339" s="1"/>
      <c r="I339" s="1"/>
    </row>
    <row r="340" spans="1:9" x14ac:dyDescent="0.2">
      <c r="A340" s="1"/>
      <c r="B340" s="1"/>
      <c r="C340" s="1"/>
      <c r="D340" s="1"/>
      <c r="E340" s="1"/>
      <c r="F340" s="1"/>
      <c r="G340" s="1"/>
      <c r="H340" s="1"/>
      <c r="I340" s="1"/>
    </row>
    <row r="341" spans="1:9" x14ac:dyDescent="0.2">
      <c r="A341" s="1"/>
      <c r="B341" s="1"/>
      <c r="C341" s="1"/>
      <c r="D341" s="1"/>
      <c r="E341" s="1"/>
      <c r="F341" s="1"/>
      <c r="G341" s="1"/>
      <c r="H341" s="1"/>
      <c r="I341" s="1"/>
    </row>
    <row r="342" spans="1:9" x14ac:dyDescent="0.2">
      <c r="A342" s="1"/>
      <c r="B342" s="1"/>
      <c r="C342" s="1"/>
      <c r="D342" s="1"/>
      <c r="E342" s="1"/>
      <c r="F342" s="1"/>
      <c r="G342" s="1"/>
      <c r="H342" s="1"/>
      <c r="I342" s="1"/>
    </row>
    <row r="343" spans="1:9" x14ac:dyDescent="0.2">
      <c r="A343" s="1"/>
      <c r="B343" s="1"/>
      <c r="C343" s="1"/>
      <c r="D343" s="1"/>
      <c r="E343" s="1"/>
      <c r="F343" s="1"/>
      <c r="G343" s="1"/>
      <c r="H343" s="1"/>
      <c r="I343" s="1"/>
    </row>
    <row r="344" spans="1:9" x14ac:dyDescent="0.2">
      <c r="A344" s="1"/>
      <c r="B344" s="1"/>
      <c r="C344" s="1"/>
      <c r="D344" s="1"/>
      <c r="E344" s="1"/>
      <c r="F344" s="1"/>
      <c r="G344" s="1"/>
      <c r="H344" s="1"/>
      <c r="I344" s="1"/>
    </row>
    <row r="345" spans="1:9" x14ac:dyDescent="0.2">
      <c r="A345" s="1"/>
      <c r="B345" s="1"/>
      <c r="C345" s="1"/>
      <c r="D345" s="1"/>
      <c r="E345" s="1"/>
      <c r="F345" s="1"/>
      <c r="G345" s="1"/>
      <c r="H345" s="1"/>
      <c r="I345" s="1"/>
    </row>
    <row r="346" spans="1:9" x14ac:dyDescent="0.2">
      <c r="A346" s="1"/>
      <c r="B346" s="1"/>
      <c r="C346" s="1"/>
      <c r="D346" s="1"/>
      <c r="E346" s="1"/>
      <c r="F346" s="1"/>
      <c r="G346" s="1"/>
      <c r="H346" s="1"/>
      <c r="I346" s="1"/>
    </row>
    <row r="347" spans="1:9" x14ac:dyDescent="0.2">
      <c r="A347" s="1"/>
      <c r="B347" s="1"/>
      <c r="C347" s="1"/>
      <c r="D347" s="1"/>
      <c r="E347" s="1"/>
      <c r="F347" s="1"/>
      <c r="G347" s="1"/>
      <c r="H347" s="1"/>
      <c r="I347" s="1"/>
    </row>
    <row r="348" spans="1:9" x14ac:dyDescent="0.2">
      <c r="A348" s="1"/>
      <c r="B348" s="1"/>
      <c r="C348" s="1"/>
      <c r="D348" s="1"/>
      <c r="E348" s="1"/>
      <c r="F348" s="1"/>
      <c r="G348" s="1"/>
      <c r="H348" s="1"/>
      <c r="I348" s="1"/>
    </row>
    <row r="349" spans="1:9" x14ac:dyDescent="0.2">
      <c r="A349" s="1"/>
      <c r="B349" s="1"/>
      <c r="C349" s="1"/>
      <c r="D349" s="1"/>
      <c r="E349" s="1"/>
      <c r="F349" s="1"/>
      <c r="G349" s="1"/>
      <c r="H349" s="1"/>
      <c r="I349" s="1"/>
    </row>
    <row r="350" spans="1:9" x14ac:dyDescent="0.2">
      <c r="A350" s="1"/>
      <c r="B350" s="1"/>
      <c r="C350" s="1"/>
      <c r="D350" s="1"/>
      <c r="E350" s="1"/>
      <c r="F350" s="1"/>
      <c r="G350" s="1"/>
      <c r="H350" s="1"/>
      <c r="I350" s="1"/>
    </row>
    <row r="351" spans="1:9" x14ac:dyDescent="0.2">
      <c r="A351" s="1"/>
      <c r="B351" s="1"/>
      <c r="C351" s="1"/>
      <c r="D351" s="1"/>
      <c r="E351" s="1"/>
      <c r="F351" s="1"/>
      <c r="G351" s="1"/>
      <c r="H351" s="1"/>
      <c r="I351" s="1"/>
    </row>
    <row r="352" spans="1:9" x14ac:dyDescent="0.2">
      <c r="A352" s="1"/>
      <c r="B352" s="1"/>
      <c r="C352" s="1"/>
      <c r="D352" s="1"/>
      <c r="E352" s="1"/>
      <c r="F352" s="1"/>
      <c r="G352" s="1"/>
      <c r="H352" s="1"/>
      <c r="I352" s="1"/>
    </row>
    <row r="353" spans="1:9" x14ac:dyDescent="0.2">
      <c r="A353" s="1"/>
      <c r="B353" s="1"/>
      <c r="C353" s="1"/>
      <c r="D353" s="1"/>
      <c r="E353" s="1"/>
      <c r="F353" s="1"/>
      <c r="G353" s="1"/>
      <c r="H353" s="1"/>
      <c r="I353" s="1"/>
    </row>
    <row r="354" spans="1:9" x14ac:dyDescent="0.2">
      <c r="A354" s="1"/>
      <c r="B354" s="1"/>
      <c r="C354" s="1"/>
      <c r="D354" s="1"/>
      <c r="E354" s="1"/>
      <c r="F354" s="1"/>
      <c r="G354" s="1"/>
      <c r="H354" s="1"/>
      <c r="I354" s="1"/>
    </row>
    <row r="355" spans="1:9" x14ac:dyDescent="0.2">
      <c r="A355" s="1"/>
      <c r="B355" s="1"/>
      <c r="C355" s="1"/>
      <c r="D355" s="1"/>
      <c r="E355" s="1"/>
      <c r="F355" s="1"/>
      <c r="G355" s="1"/>
      <c r="H355" s="1"/>
      <c r="I355" s="1"/>
    </row>
    <row r="356" spans="1:9" x14ac:dyDescent="0.2">
      <c r="A356" s="1"/>
      <c r="B356" s="1"/>
      <c r="C356" s="1"/>
      <c r="D356" s="1"/>
      <c r="E356" s="1"/>
      <c r="F356" s="1"/>
      <c r="G356" s="1"/>
      <c r="H356" s="1"/>
      <c r="I356" s="1"/>
    </row>
    <row r="357" spans="1:9" x14ac:dyDescent="0.2">
      <c r="A357" s="1"/>
      <c r="B357" s="1"/>
      <c r="C357" s="1"/>
      <c r="D357" s="1"/>
      <c r="E357" s="1"/>
      <c r="F357" s="1"/>
      <c r="G357" s="1"/>
      <c r="H357" s="1"/>
      <c r="I357" s="1"/>
    </row>
    <row r="358" spans="1:9" x14ac:dyDescent="0.2">
      <c r="A358" s="1"/>
      <c r="B358" s="1"/>
      <c r="C358" s="1"/>
      <c r="D358" s="1"/>
      <c r="E358" s="1"/>
      <c r="F358" s="1"/>
      <c r="G358" s="1"/>
      <c r="H358" s="1"/>
      <c r="I358" s="1"/>
    </row>
    <row r="359" spans="1:9" x14ac:dyDescent="0.2">
      <c r="A359" s="1"/>
      <c r="B359" s="1"/>
      <c r="C359" s="1"/>
      <c r="D359" s="1"/>
      <c r="E359" s="1"/>
      <c r="F359" s="1"/>
      <c r="G359" s="1"/>
      <c r="H359" s="1"/>
      <c r="I359" s="1"/>
    </row>
    <row r="360" spans="1:9" x14ac:dyDescent="0.2">
      <c r="A360" s="1"/>
      <c r="B360" s="1"/>
      <c r="C360" s="1"/>
      <c r="D360" s="1"/>
      <c r="E360" s="1"/>
      <c r="F360" s="1"/>
      <c r="G360" s="1"/>
      <c r="H360" s="1"/>
      <c r="I360" s="1"/>
    </row>
    <row r="361" spans="1:9" x14ac:dyDescent="0.2">
      <c r="A361" s="1"/>
      <c r="B361" s="1"/>
      <c r="C361" s="1"/>
      <c r="D361" s="1"/>
      <c r="E361" s="1"/>
      <c r="F361" s="1"/>
      <c r="G361" s="1"/>
      <c r="H361" s="1"/>
      <c r="I361" s="1"/>
    </row>
    <row r="362" spans="1:9" x14ac:dyDescent="0.2">
      <c r="A362" s="1"/>
      <c r="B362" s="1"/>
      <c r="C362" s="1"/>
      <c r="D362" s="1"/>
      <c r="E362" s="1"/>
      <c r="F362" s="1"/>
      <c r="G362" s="1"/>
      <c r="H362" s="1"/>
      <c r="I362" s="1"/>
    </row>
    <row r="363" spans="1:9" x14ac:dyDescent="0.2">
      <c r="A363" s="1"/>
      <c r="B363" s="1"/>
      <c r="C363" s="1"/>
      <c r="D363" s="1"/>
      <c r="E363" s="1"/>
      <c r="F363" s="1"/>
      <c r="G363" s="1"/>
      <c r="H363" s="1"/>
      <c r="I363" s="1"/>
    </row>
    <row r="364" spans="1:9" x14ac:dyDescent="0.2">
      <c r="A364" s="1"/>
      <c r="B364" s="1"/>
      <c r="C364" s="1"/>
      <c r="D364" s="1"/>
      <c r="E364" s="1"/>
      <c r="F364" s="1"/>
      <c r="G364" s="1"/>
      <c r="H364" s="1"/>
      <c r="I364" s="1"/>
    </row>
    <row r="365" spans="1:9" x14ac:dyDescent="0.2">
      <c r="A365" s="1"/>
      <c r="B365" s="1"/>
      <c r="C365" s="1"/>
      <c r="D365" s="1"/>
      <c r="E365" s="1"/>
      <c r="F365" s="1"/>
      <c r="G365" s="1"/>
      <c r="H365" s="1"/>
      <c r="I365" s="1"/>
    </row>
    <row r="366" spans="1:9" x14ac:dyDescent="0.2">
      <c r="A366" s="1"/>
      <c r="B366" s="1"/>
      <c r="C366" s="1"/>
      <c r="D366" s="1"/>
      <c r="E366" s="1"/>
      <c r="F366" s="1"/>
      <c r="G366" s="1"/>
      <c r="H366" s="1"/>
      <c r="I366" s="1"/>
    </row>
    <row r="367" spans="1:9" x14ac:dyDescent="0.2">
      <c r="A367" s="1"/>
      <c r="B367" s="1"/>
      <c r="C367" s="1"/>
      <c r="D367" s="1"/>
      <c r="E367" s="1"/>
      <c r="F367" s="1"/>
      <c r="G367" s="1"/>
      <c r="H367" s="1"/>
      <c r="I367" s="1"/>
    </row>
    <row r="368" spans="1:9" x14ac:dyDescent="0.2">
      <c r="A368" s="1"/>
      <c r="B368" s="1"/>
      <c r="C368" s="1"/>
      <c r="D368" s="1"/>
      <c r="E368" s="1"/>
      <c r="F368" s="1"/>
      <c r="G368" s="1"/>
      <c r="H368" s="1"/>
      <c r="I368" s="1"/>
    </row>
    <row r="369" spans="1:9" x14ac:dyDescent="0.2">
      <c r="A369" s="1"/>
      <c r="B369" s="1"/>
      <c r="C369" s="1"/>
      <c r="D369" s="1"/>
      <c r="E369" s="1"/>
      <c r="F369" s="1"/>
      <c r="G369" s="1"/>
      <c r="H369" s="1"/>
      <c r="I369" s="1"/>
    </row>
    <row r="370" spans="1:9" x14ac:dyDescent="0.2">
      <c r="A370" s="1"/>
      <c r="B370" s="1"/>
      <c r="C370" s="1"/>
      <c r="D370" s="1"/>
      <c r="E370" s="1"/>
      <c r="F370" s="1"/>
      <c r="G370" s="1"/>
      <c r="H370" s="1"/>
      <c r="I370" s="1"/>
    </row>
    <row r="371" spans="1:9" x14ac:dyDescent="0.2">
      <c r="A371" s="1"/>
      <c r="B371" s="1"/>
      <c r="C371" s="1"/>
      <c r="D371" s="1"/>
      <c r="E371" s="1"/>
      <c r="F371" s="1"/>
      <c r="G371" s="1"/>
      <c r="H371" s="1"/>
      <c r="I371" s="1"/>
    </row>
    <row r="372" spans="1:9" x14ac:dyDescent="0.2">
      <c r="A372" s="1"/>
      <c r="B372" s="1"/>
      <c r="C372" s="1"/>
      <c r="D372" s="1"/>
      <c r="E372" s="1"/>
      <c r="F372" s="1"/>
      <c r="G372" s="1"/>
      <c r="H372" s="1"/>
      <c r="I372" s="1"/>
    </row>
    <row r="373" spans="1:9" x14ac:dyDescent="0.2">
      <c r="A373" s="1"/>
      <c r="B373" s="1"/>
      <c r="C373" s="1"/>
      <c r="D373" s="1"/>
      <c r="E373" s="1"/>
      <c r="F373" s="1"/>
      <c r="G373" s="1"/>
      <c r="H373" s="1"/>
      <c r="I373" s="1"/>
    </row>
    <row r="374" spans="1:9" x14ac:dyDescent="0.2">
      <c r="A374" s="1"/>
      <c r="B374" s="1"/>
      <c r="C374" s="1"/>
      <c r="D374" s="1"/>
      <c r="E374" s="1"/>
      <c r="F374" s="1"/>
      <c r="G374" s="1"/>
      <c r="H374" s="1"/>
      <c r="I374" s="1"/>
    </row>
    <row r="375" spans="1:9" x14ac:dyDescent="0.2">
      <c r="A375" s="1"/>
      <c r="B375" s="1"/>
      <c r="C375" s="1"/>
      <c r="D375" s="1"/>
      <c r="E375" s="1"/>
      <c r="F375" s="1"/>
      <c r="G375" s="1"/>
      <c r="H375" s="1"/>
      <c r="I375" s="1"/>
    </row>
    <row r="376" spans="1:9" x14ac:dyDescent="0.2">
      <c r="A376" s="1"/>
      <c r="B376" s="1"/>
      <c r="C376" s="1"/>
      <c r="D376" s="1"/>
      <c r="E376" s="1"/>
      <c r="F376" s="1"/>
      <c r="G376" s="1"/>
      <c r="H376" s="1"/>
      <c r="I376" s="1"/>
    </row>
    <row r="377" spans="1:9" x14ac:dyDescent="0.2">
      <c r="A377" s="1"/>
      <c r="B377" s="1"/>
      <c r="C377" s="1"/>
      <c r="D377" s="1"/>
      <c r="E377" s="1"/>
      <c r="F377" s="1"/>
      <c r="G377" s="1"/>
      <c r="H377" s="1"/>
      <c r="I377" s="1"/>
    </row>
    <row r="378" spans="1:9" x14ac:dyDescent="0.2">
      <c r="A378" s="1"/>
      <c r="B378" s="1"/>
      <c r="C378" s="1"/>
      <c r="D378" s="1"/>
      <c r="E378" s="1"/>
      <c r="F378" s="1"/>
      <c r="G378" s="1"/>
      <c r="H378" s="1"/>
      <c r="I378" s="1"/>
    </row>
    <row r="379" spans="1:9" x14ac:dyDescent="0.2">
      <c r="A379" s="1"/>
      <c r="B379" s="1"/>
      <c r="C379" s="1"/>
      <c r="D379" s="1"/>
      <c r="E379" s="1"/>
      <c r="F379" s="1"/>
      <c r="G379" s="1"/>
      <c r="H379" s="1"/>
      <c r="I379" s="1"/>
    </row>
    <row r="380" spans="1:9" x14ac:dyDescent="0.2">
      <c r="A380" s="1"/>
      <c r="B380" s="1"/>
      <c r="C380" s="1"/>
      <c r="D380" s="1"/>
      <c r="E380" s="1"/>
      <c r="F380" s="1"/>
      <c r="G380" s="1"/>
      <c r="H380" s="1"/>
      <c r="I380" s="1"/>
    </row>
    <row r="381" spans="1:9" x14ac:dyDescent="0.2">
      <c r="A381" s="1"/>
      <c r="B381" s="1"/>
      <c r="C381" s="1"/>
      <c r="D381" s="1"/>
      <c r="E381" s="1"/>
      <c r="F381" s="1"/>
      <c r="G381" s="1"/>
      <c r="H381" s="1"/>
      <c r="I381" s="1"/>
    </row>
    <row r="382" spans="1:9" x14ac:dyDescent="0.2">
      <c r="A382" s="1"/>
      <c r="B382" s="1"/>
      <c r="C382" s="1"/>
      <c r="D382" s="1"/>
      <c r="E382" s="1"/>
      <c r="F382" s="1"/>
      <c r="G382" s="1"/>
      <c r="H382" s="1"/>
      <c r="I382" s="1"/>
    </row>
    <row r="383" spans="1:9" x14ac:dyDescent="0.2">
      <c r="A383" s="1"/>
      <c r="B383" s="1"/>
      <c r="C383" s="1"/>
      <c r="D383" s="1"/>
      <c r="E383" s="1"/>
      <c r="F383" s="1"/>
      <c r="G383" s="1"/>
      <c r="H383" s="1"/>
      <c r="I383" s="1"/>
    </row>
    <row r="384" spans="1:9" x14ac:dyDescent="0.2">
      <c r="A384" s="1"/>
      <c r="B384" s="1"/>
      <c r="C384" s="1"/>
      <c r="D384" s="1"/>
      <c r="E384" s="1"/>
      <c r="F384" s="1"/>
      <c r="G384" s="1"/>
      <c r="H384" s="1"/>
      <c r="I384" s="1"/>
    </row>
    <row r="385" spans="1:9" x14ac:dyDescent="0.2">
      <c r="A385" s="1"/>
      <c r="B385" s="1"/>
      <c r="C385" s="1"/>
      <c r="D385" s="1"/>
      <c r="E385" s="1"/>
      <c r="F385" s="1"/>
      <c r="G385" s="1"/>
      <c r="H385" s="1"/>
      <c r="I385" s="1"/>
    </row>
    <row r="386" spans="1:9" x14ac:dyDescent="0.2">
      <c r="A386" s="1"/>
      <c r="B386" s="1"/>
      <c r="C386" s="1"/>
      <c r="D386" s="1"/>
      <c r="E386" s="1"/>
      <c r="F386" s="1"/>
      <c r="G386" s="1"/>
      <c r="H386" s="1"/>
      <c r="I386" s="1"/>
    </row>
    <row r="387" spans="1:9" x14ac:dyDescent="0.2">
      <c r="A387" s="1"/>
      <c r="B387" s="1"/>
      <c r="C387" s="1"/>
      <c r="D387" s="1"/>
      <c r="E387" s="1"/>
      <c r="F387" s="1"/>
      <c r="G387" s="1"/>
      <c r="H387" s="1"/>
      <c r="I387" s="1"/>
    </row>
    <row r="388" spans="1:9" x14ac:dyDescent="0.2">
      <c r="A388" s="1"/>
      <c r="B388" s="1"/>
      <c r="C388" s="1"/>
      <c r="D388" s="1"/>
      <c r="E388" s="1"/>
      <c r="F388" s="1"/>
      <c r="G388" s="1"/>
      <c r="H388" s="1"/>
      <c r="I388" s="1"/>
    </row>
    <row r="389" spans="1:9" x14ac:dyDescent="0.2">
      <c r="A389" s="1"/>
      <c r="B389" s="1"/>
      <c r="C389" s="1"/>
      <c r="D389" s="1"/>
      <c r="E389" s="1"/>
      <c r="F389" s="1"/>
      <c r="G389" s="1"/>
      <c r="H389" s="1"/>
      <c r="I389" s="1"/>
    </row>
    <row r="390" spans="1:9" x14ac:dyDescent="0.2">
      <c r="A390" s="1"/>
      <c r="B390" s="1"/>
      <c r="C390" s="1"/>
      <c r="D390" s="1"/>
      <c r="E390" s="1"/>
      <c r="F390" s="1"/>
      <c r="G390" s="1"/>
      <c r="H390" s="1"/>
      <c r="I390" s="1"/>
    </row>
    <row r="391" spans="1:9" x14ac:dyDescent="0.2">
      <c r="A391" s="1"/>
      <c r="B391" s="1"/>
      <c r="C391" s="1"/>
      <c r="D391" s="1"/>
      <c r="E391" s="1"/>
      <c r="F391" s="1"/>
      <c r="G391" s="1"/>
      <c r="H391" s="1"/>
      <c r="I391" s="1"/>
    </row>
    <row r="392" spans="1:9" x14ac:dyDescent="0.2">
      <c r="A392" s="1"/>
      <c r="B392" s="1"/>
      <c r="C392" s="1"/>
      <c r="D392" s="1"/>
      <c r="E392" s="1"/>
      <c r="F392" s="1"/>
      <c r="G392" s="1"/>
      <c r="H392" s="1"/>
      <c r="I392" s="1"/>
    </row>
    <row r="393" spans="1:9" x14ac:dyDescent="0.2">
      <c r="A393" s="1"/>
      <c r="B393" s="1"/>
      <c r="C393" s="1"/>
      <c r="D393" s="1"/>
      <c r="E393" s="1"/>
      <c r="F393" s="1"/>
      <c r="G393" s="1"/>
      <c r="H393" s="1"/>
      <c r="I393" s="1"/>
    </row>
    <row r="394" spans="1:9" x14ac:dyDescent="0.2">
      <c r="A394" s="1"/>
      <c r="B394" s="1"/>
      <c r="C394" s="1"/>
      <c r="D394" s="1"/>
      <c r="E394" s="1"/>
      <c r="F394" s="1"/>
      <c r="G394" s="1"/>
      <c r="H394" s="1"/>
      <c r="I394" s="1"/>
    </row>
    <row r="395" spans="1:9" x14ac:dyDescent="0.2">
      <c r="A395" s="1"/>
      <c r="B395" s="1"/>
      <c r="C395" s="1"/>
      <c r="D395" s="1"/>
      <c r="E395" s="1"/>
      <c r="F395" s="1"/>
      <c r="G395" s="1"/>
      <c r="H395" s="1"/>
      <c r="I395" s="1"/>
    </row>
    <row r="396" spans="1:9" x14ac:dyDescent="0.2">
      <c r="A396" s="1"/>
      <c r="B396" s="1"/>
      <c r="C396" s="1"/>
      <c r="D396" s="1"/>
      <c r="E396" s="1"/>
      <c r="F396" s="1"/>
      <c r="G396" s="1"/>
      <c r="H396" s="1"/>
      <c r="I396" s="1"/>
    </row>
    <row r="397" spans="1:9" x14ac:dyDescent="0.2">
      <c r="A397" s="1"/>
      <c r="B397" s="1"/>
      <c r="C397" s="1"/>
      <c r="D397" s="1"/>
      <c r="E397" s="1"/>
      <c r="F397" s="1"/>
      <c r="G397" s="1"/>
      <c r="H397" s="1"/>
      <c r="I397" s="1"/>
    </row>
    <row r="398" spans="1:9" x14ac:dyDescent="0.2">
      <c r="A398" s="1"/>
      <c r="B398" s="1"/>
      <c r="C398" s="1"/>
      <c r="D398" s="1"/>
      <c r="E398" s="1"/>
      <c r="F398" s="1"/>
      <c r="G398" s="1"/>
      <c r="H398" s="1"/>
      <c r="I398" s="1"/>
    </row>
    <row r="399" spans="1:9" x14ac:dyDescent="0.2">
      <c r="A399" s="1"/>
      <c r="B399" s="1"/>
      <c r="C399" s="1"/>
      <c r="D399" s="1"/>
      <c r="E399" s="1"/>
      <c r="F399" s="1"/>
      <c r="G399" s="1"/>
      <c r="H399" s="1"/>
      <c r="I399" s="1"/>
    </row>
    <row r="400" spans="1:9" x14ac:dyDescent="0.2">
      <c r="A400" s="1"/>
      <c r="B400" s="1"/>
      <c r="C400" s="1"/>
      <c r="D400" s="1"/>
      <c r="E400" s="1"/>
      <c r="F400" s="1"/>
      <c r="G400" s="1"/>
      <c r="H400" s="1"/>
      <c r="I400" s="1"/>
    </row>
    <row r="401" spans="1:9" x14ac:dyDescent="0.2">
      <c r="A401" s="1"/>
      <c r="B401" s="1"/>
      <c r="C401" s="1"/>
      <c r="D401" s="1"/>
      <c r="E401" s="1"/>
      <c r="F401" s="1"/>
      <c r="G401" s="1"/>
      <c r="H401" s="1"/>
      <c r="I401" s="1"/>
    </row>
    <row r="402" spans="1:9" x14ac:dyDescent="0.2">
      <c r="A402" s="1"/>
      <c r="B402" s="1"/>
      <c r="C402" s="1"/>
      <c r="D402" s="1"/>
      <c r="E402" s="1"/>
      <c r="F402" s="1"/>
      <c r="G402" s="1"/>
      <c r="H402" s="1"/>
      <c r="I402" s="1"/>
    </row>
    <row r="403" spans="1:9" x14ac:dyDescent="0.2">
      <c r="A403" s="1"/>
      <c r="B403" s="1"/>
      <c r="C403" s="1"/>
      <c r="D403" s="1"/>
      <c r="E403" s="1"/>
      <c r="F403" s="1"/>
      <c r="G403" s="1"/>
      <c r="H403" s="1"/>
      <c r="I403" s="1"/>
    </row>
    <row r="404" spans="1:9" x14ac:dyDescent="0.2">
      <c r="A404" s="1"/>
      <c r="B404" s="1"/>
      <c r="C404" s="1"/>
      <c r="D404" s="1"/>
      <c r="E404" s="1"/>
      <c r="F404" s="1"/>
      <c r="G404" s="1"/>
      <c r="H404" s="1"/>
      <c r="I404" s="1"/>
    </row>
    <row r="405" spans="1:9" x14ac:dyDescent="0.2">
      <c r="A405" s="1"/>
      <c r="B405" s="1"/>
      <c r="C405" s="1"/>
      <c r="D405" s="1"/>
      <c r="E405" s="1"/>
      <c r="F405" s="1"/>
      <c r="G405" s="1"/>
      <c r="H405" s="1"/>
      <c r="I405" s="1"/>
    </row>
    <row r="406" spans="1:9" x14ac:dyDescent="0.2">
      <c r="A406" s="1"/>
      <c r="B406" s="1"/>
      <c r="C406" s="1"/>
      <c r="D406" s="1"/>
      <c r="E406" s="1"/>
      <c r="F406" s="1"/>
      <c r="G406" s="1"/>
      <c r="H406" s="1"/>
      <c r="I406" s="1"/>
    </row>
    <row r="407" spans="1:9" x14ac:dyDescent="0.2">
      <c r="A407" s="1"/>
      <c r="B407" s="1"/>
      <c r="C407" s="1"/>
      <c r="D407" s="1"/>
      <c r="E407" s="1"/>
      <c r="F407" s="1"/>
      <c r="G407" s="1"/>
      <c r="H407" s="1"/>
      <c r="I407" s="1"/>
    </row>
    <row r="408" spans="1:9" x14ac:dyDescent="0.2">
      <c r="A408" s="1"/>
      <c r="B408" s="1"/>
      <c r="C408" s="1"/>
      <c r="D408" s="1"/>
      <c r="E408" s="1"/>
      <c r="F408" s="1"/>
      <c r="G408" s="1"/>
      <c r="H408" s="1"/>
      <c r="I408" s="1"/>
    </row>
    <row r="409" spans="1:9" x14ac:dyDescent="0.2">
      <c r="A409" s="1"/>
      <c r="B409" s="1"/>
      <c r="C409" s="1"/>
      <c r="D409" s="1"/>
      <c r="E409" s="1"/>
      <c r="F409" s="1"/>
      <c r="G409" s="1"/>
      <c r="H409" s="1"/>
      <c r="I409" s="1"/>
    </row>
    <row r="410" spans="1:9" x14ac:dyDescent="0.2">
      <c r="A410" s="1"/>
      <c r="B410" s="1"/>
      <c r="C410" s="1"/>
      <c r="D410" s="1"/>
      <c r="E410" s="1"/>
      <c r="F410" s="1"/>
      <c r="G410" s="1"/>
      <c r="H410" s="1"/>
      <c r="I410" s="1"/>
    </row>
    <row r="411" spans="1:9" x14ac:dyDescent="0.2">
      <c r="A411" s="1"/>
      <c r="B411" s="1"/>
      <c r="C411" s="1"/>
      <c r="D411" s="1"/>
      <c r="E411" s="1"/>
      <c r="F411" s="1"/>
      <c r="G411" s="1"/>
      <c r="H411" s="1"/>
      <c r="I411" s="1"/>
    </row>
    <row r="412" spans="1:9" x14ac:dyDescent="0.2">
      <c r="A412" s="1"/>
      <c r="B412" s="1"/>
      <c r="C412" s="1"/>
      <c r="D412" s="1"/>
      <c r="E412" s="1"/>
      <c r="F412" s="1"/>
      <c r="G412" s="1"/>
      <c r="H412" s="1"/>
      <c r="I412" s="1"/>
    </row>
    <row r="413" spans="1:9" x14ac:dyDescent="0.2">
      <c r="A413" s="1"/>
      <c r="B413" s="1"/>
      <c r="C413" s="1"/>
      <c r="D413" s="1"/>
      <c r="E413" s="1"/>
      <c r="F413" s="1"/>
      <c r="G413" s="1"/>
      <c r="H413" s="1"/>
      <c r="I413" s="1"/>
    </row>
    <row r="414" spans="1:9" x14ac:dyDescent="0.2">
      <c r="A414" s="1"/>
      <c r="B414" s="1"/>
      <c r="C414" s="1"/>
      <c r="D414" s="1"/>
      <c r="E414" s="1"/>
      <c r="F414" s="1"/>
      <c r="G414" s="1"/>
      <c r="H414" s="1"/>
      <c r="I414" s="1"/>
    </row>
    <row r="415" spans="1:9" x14ac:dyDescent="0.2">
      <c r="A415" s="1"/>
      <c r="B415" s="1"/>
      <c r="C415" s="1"/>
      <c r="D415" s="1"/>
      <c r="E415" s="1"/>
      <c r="F415" s="1"/>
      <c r="G415" s="1"/>
      <c r="H415" s="1"/>
      <c r="I415" s="1"/>
    </row>
    <row r="416" spans="1:9" x14ac:dyDescent="0.2">
      <c r="A416" s="1"/>
      <c r="B416" s="1"/>
      <c r="C416" s="1"/>
      <c r="D416" s="1"/>
      <c r="E416" s="1"/>
      <c r="F416" s="1"/>
      <c r="G416" s="1"/>
      <c r="H416" s="1"/>
      <c r="I416" s="1"/>
    </row>
    <row r="417" spans="1:9" x14ac:dyDescent="0.2">
      <c r="A417" s="1"/>
      <c r="B417" s="1"/>
      <c r="C417" s="1"/>
      <c r="D417" s="1"/>
      <c r="E417" s="1"/>
      <c r="F417" s="1"/>
      <c r="G417" s="1"/>
      <c r="H417" s="1"/>
      <c r="I417" s="1"/>
    </row>
    <row r="418" spans="1:9" x14ac:dyDescent="0.2">
      <c r="A418" s="1"/>
      <c r="B418" s="1"/>
      <c r="C418" s="1"/>
      <c r="D418" s="1"/>
      <c r="E418" s="1"/>
      <c r="F418" s="1"/>
      <c r="G418" s="1"/>
      <c r="H418" s="1"/>
      <c r="I418" s="1"/>
    </row>
    <row r="419" spans="1:9" x14ac:dyDescent="0.2">
      <c r="A419" s="1"/>
      <c r="B419" s="1"/>
      <c r="C419" s="1"/>
      <c r="D419" s="1"/>
      <c r="E419" s="1"/>
      <c r="F419" s="1"/>
      <c r="G419" s="1"/>
      <c r="H419" s="1"/>
      <c r="I419" s="1"/>
    </row>
    <row r="420" spans="1:9" x14ac:dyDescent="0.2">
      <c r="A420" s="1"/>
      <c r="B420" s="1"/>
      <c r="C420" s="1"/>
      <c r="D420" s="1"/>
      <c r="E420" s="1"/>
      <c r="F420" s="1"/>
      <c r="G420" s="1"/>
      <c r="H420" s="1"/>
      <c r="I420" s="1"/>
    </row>
    <row r="421" spans="1:9" x14ac:dyDescent="0.2">
      <c r="A421" s="1"/>
      <c r="B421" s="1"/>
      <c r="C421" s="1"/>
      <c r="D421" s="1"/>
      <c r="E421" s="1"/>
      <c r="F421" s="1"/>
      <c r="G421" s="1"/>
      <c r="H421" s="1"/>
      <c r="I421" s="1"/>
    </row>
    <row r="422" spans="1:9" x14ac:dyDescent="0.2">
      <c r="A422" s="1"/>
      <c r="B422" s="1"/>
      <c r="C422" s="1"/>
      <c r="D422" s="1"/>
      <c r="E422" s="1"/>
      <c r="F422" s="1"/>
      <c r="G422" s="1"/>
      <c r="H422" s="1"/>
      <c r="I422" s="1"/>
    </row>
    <row r="423" spans="1:9" x14ac:dyDescent="0.2">
      <c r="A423" s="1"/>
      <c r="B423" s="1"/>
      <c r="C423" s="1"/>
      <c r="D423" s="1"/>
      <c r="E423" s="1"/>
      <c r="F423" s="1"/>
      <c r="G423" s="1"/>
      <c r="H423" s="1"/>
      <c r="I423" s="1"/>
    </row>
    <row r="424" spans="1:9" x14ac:dyDescent="0.2">
      <c r="A424" s="1"/>
      <c r="B424" s="1"/>
      <c r="C424" s="1"/>
      <c r="D424" s="1"/>
      <c r="E424" s="1"/>
      <c r="F424" s="1"/>
      <c r="G424" s="1"/>
      <c r="H424" s="1"/>
      <c r="I424" s="1"/>
    </row>
    <row r="425" spans="1:9" x14ac:dyDescent="0.2">
      <c r="A425" s="1"/>
      <c r="B425" s="1"/>
      <c r="C425" s="1"/>
      <c r="D425" s="1"/>
      <c r="E425" s="1"/>
      <c r="F425" s="1"/>
      <c r="G425" s="1"/>
      <c r="H425" s="1"/>
      <c r="I425" s="1"/>
    </row>
    <row r="426" spans="1:9" x14ac:dyDescent="0.2">
      <c r="A426" s="1"/>
      <c r="B426" s="1"/>
      <c r="C426" s="1"/>
      <c r="D426" s="1"/>
      <c r="E426" s="1"/>
      <c r="F426" s="1"/>
      <c r="G426" s="1"/>
      <c r="H426" s="1"/>
      <c r="I426" s="1"/>
    </row>
    <row r="427" spans="1:9" x14ac:dyDescent="0.2">
      <c r="A427" s="1"/>
      <c r="B427" s="1"/>
      <c r="C427" s="1"/>
      <c r="D427" s="1"/>
      <c r="E427" s="1"/>
      <c r="F427" s="1"/>
      <c r="G427" s="1"/>
      <c r="H427" s="1"/>
      <c r="I427" s="1"/>
    </row>
    <row r="428" spans="1:9" x14ac:dyDescent="0.2">
      <c r="A428" s="1"/>
      <c r="B428" s="1"/>
      <c r="C428" s="1"/>
      <c r="D428" s="1"/>
      <c r="E428" s="1"/>
      <c r="F428" s="1"/>
      <c r="G428" s="1"/>
      <c r="H428" s="1"/>
      <c r="I428" s="1"/>
    </row>
    <row r="429" spans="1:9" x14ac:dyDescent="0.2">
      <c r="A429" s="1"/>
      <c r="B429" s="1"/>
      <c r="C429" s="1"/>
      <c r="D429" s="1"/>
      <c r="E429" s="1"/>
      <c r="F429" s="1"/>
      <c r="G429" s="1"/>
      <c r="H429" s="1"/>
      <c r="I429" s="1"/>
    </row>
    <row r="430" spans="1:9" x14ac:dyDescent="0.2">
      <c r="A430" s="1"/>
      <c r="B430" s="1"/>
      <c r="C430" s="1"/>
      <c r="D430" s="1"/>
      <c r="E430" s="1"/>
      <c r="F430" s="1"/>
      <c r="G430" s="1"/>
      <c r="H430" s="1"/>
      <c r="I430" s="1"/>
    </row>
    <row r="431" spans="1:9" x14ac:dyDescent="0.2">
      <c r="A431" s="1"/>
      <c r="B431" s="1"/>
      <c r="C431" s="1"/>
      <c r="D431" s="1"/>
      <c r="E431" s="1"/>
      <c r="F431" s="1"/>
      <c r="G431" s="1"/>
      <c r="H431" s="1"/>
      <c r="I431" s="1"/>
    </row>
    <row r="432" spans="1:9" x14ac:dyDescent="0.2">
      <c r="A432" s="1"/>
      <c r="B432" s="1"/>
      <c r="C432" s="1"/>
      <c r="D432" s="1"/>
      <c r="E432" s="1"/>
      <c r="F432" s="1"/>
      <c r="G432" s="1"/>
      <c r="H432" s="1"/>
      <c r="I432" s="1"/>
    </row>
    <row r="433" spans="1:9" x14ac:dyDescent="0.2">
      <c r="A433" s="1"/>
      <c r="B433" s="1"/>
      <c r="C433" s="1"/>
      <c r="D433" s="1"/>
      <c r="E433" s="1"/>
      <c r="F433" s="1"/>
      <c r="G433" s="1"/>
      <c r="H433" s="1"/>
      <c r="I433" s="1"/>
    </row>
    <row r="434" spans="1:9" x14ac:dyDescent="0.2">
      <c r="A434" s="1"/>
      <c r="B434" s="1"/>
      <c r="C434" s="1"/>
      <c r="D434" s="1"/>
      <c r="E434" s="1"/>
      <c r="F434" s="1"/>
      <c r="G434" s="1"/>
      <c r="H434" s="1"/>
      <c r="I434" s="1"/>
    </row>
    <row r="435" spans="1:9" x14ac:dyDescent="0.2">
      <c r="A435" s="1"/>
      <c r="B435" s="1"/>
      <c r="C435" s="1"/>
      <c r="D435" s="1"/>
      <c r="E435" s="1"/>
      <c r="F435" s="1"/>
      <c r="G435" s="1"/>
      <c r="H435" s="1"/>
      <c r="I435" s="1"/>
    </row>
    <row r="436" spans="1:9" x14ac:dyDescent="0.2">
      <c r="A436" s="1"/>
      <c r="B436" s="1"/>
      <c r="C436" s="1"/>
      <c r="D436" s="1"/>
      <c r="E436" s="1"/>
      <c r="F436" s="1"/>
      <c r="G436" s="1"/>
      <c r="H436" s="1"/>
      <c r="I436" s="1"/>
    </row>
    <row r="437" spans="1:9" x14ac:dyDescent="0.2">
      <c r="A437" s="1"/>
      <c r="B437" s="1"/>
      <c r="C437" s="1"/>
      <c r="D437" s="1"/>
      <c r="E437" s="1"/>
      <c r="F437" s="1"/>
      <c r="G437" s="1"/>
      <c r="H437" s="1"/>
      <c r="I437" s="1"/>
    </row>
    <row r="438" spans="1:9" x14ac:dyDescent="0.2">
      <c r="A438" s="1"/>
      <c r="B438" s="1"/>
      <c r="C438" s="1"/>
      <c r="D438" s="1"/>
      <c r="E438" s="1"/>
      <c r="F438" s="1"/>
      <c r="G438" s="1"/>
      <c r="H438" s="1"/>
      <c r="I438" s="1"/>
    </row>
    <row r="439" spans="1:9" x14ac:dyDescent="0.2">
      <c r="A439" s="1"/>
      <c r="B439" s="1"/>
      <c r="C439" s="1"/>
      <c r="D439" s="1"/>
      <c r="E439" s="1"/>
      <c r="F439" s="1"/>
      <c r="G439" s="1"/>
      <c r="H439" s="1"/>
      <c r="I439" s="1"/>
    </row>
    <row r="440" spans="1:9" x14ac:dyDescent="0.2">
      <c r="A440" s="1"/>
      <c r="B440" s="1"/>
      <c r="C440" s="1"/>
      <c r="D440" s="1"/>
      <c r="E440" s="1"/>
      <c r="F440" s="1"/>
      <c r="G440" s="1"/>
      <c r="H440" s="1"/>
      <c r="I440" s="1"/>
    </row>
    <row r="441" spans="1:9" x14ac:dyDescent="0.2">
      <c r="A441" s="1"/>
      <c r="B441" s="1"/>
      <c r="C441" s="1"/>
      <c r="D441" s="1"/>
      <c r="E441" s="1"/>
      <c r="F441" s="1"/>
      <c r="G441" s="1"/>
      <c r="H441" s="1"/>
      <c r="I441" s="1"/>
    </row>
    <row r="442" spans="1:9" x14ac:dyDescent="0.2">
      <c r="A442" s="1"/>
      <c r="B442" s="1"/>
      <c r="C442" s="1"/>
      <c r="D442" s="1"/>
      <c r="E442" s="1"/>
      <c r="F442" s="1"/>
      <c r="G442" s="1"/>
      <c r="H442" s="1"/>
      <c r="I442" s="1"/>
    </row>
    <row r="443" spans="1:9" x14ac:dyDescent="0.2">
      <c r="A443" s="1"/>
      <c r="B443" s="1"/>
      <c r="C443" s="1"/>
      <c r="D443" s="1"/>
      <c r="E443" s="1"/>
      <c r="F443" s="1"/>
      <c r="G443" s="1"/>
      <c r="H443" s="1"/>
      <c r="I443" s="1"/>
    </row>
    <row r="444" spans="1:9" x14ac:dyDescent="0.2">
      <c r="A444" s="1"/>
      <c r="B444" s="1"/>
      <c r="C444" s="1"/>
      <c r="D444" s="1"/>
      <c r="E444" s="1"/>
      <c r="F444" s="1"/>
      <c r="G444" s="1"/>
      <c r="H444" s="1"/>
      <c r="I444" s="1"/>
    </row>
    <row r="445" spans="1:9" x14ac:dyDescent="0.2">
      <c r="A445" s="1"/>
      <c r="B445" s="1"/>
      <c r="C445" s="1"/>
      <c r="D445" s="1"/>
      <c r="E445" s="1"/>
      <c r="F445" s="1"/>
      <c r="G445" s="1"/>
      <c r="H445" s="1"/>
      <c r="I445" s="1"/>
    </row>
    <row r="446" spans="1:9" x14ac:dyDescent="0.2">
      <c r="A446" s="1"/>
      <c r="B446" s="1"/>
      <c r="C446" s="1"/>
      <c r="D446" s="1"/>
      <c r="E446" s="1"/>
      <c r="F446" s="1"/>
      <c r="G446" s="1"/>
      <c r="H446" s="1"/>
      <c r="I446" s="1"/>
    </row>
    <row r="447" spans="1:9" x14ac:dyDescent="0.2">
      <c r="A447" s="1"/>
      <c r="B447" s="1"/>
      <c r="C447" s="1"/>
      <c r="D447" s="1"/>
      <c r="E447" s="1"/>
      <c r="F447" s="1"/>
      <c r="G447" s="1"/>
      <c r="H447" s="1"/>
      <c r="I447" s="1"/>
    </row>
    <row r="448" spans="1:9" x14ac:dyDescent="0.2">
      <c r="A448" s="1"/>
      <c r="B448" s="1"/>
      <c r="C448" s="1"/>
      <c r="D448" s="1"/>
      <c r="E448" s="1"/>
      <c r="F448" s="1"/>
      <c r="G448" s="1"/>
      <c r="H448" s="1"/>
      <c r="I448" s="1"/>
    </row>
    <row r="449" spans="1:9" x14ac:dyDescent="0.2">
      <c r="A449" s="1"/>
      <c r="B449" s="1"/>
      <c r="C449" s="1"/>
      <c r="D449" s="1"/>
      <c r="E449" s="1"/>
      <c r="F449" s="1"/>
      <c r="G449" s="1"/>
      <c r="H449" s="1"/>
      <c r="I449" s="1"/>
    </row>
    <row r="450" spans="1:9" x14ac:dyDescent="0.2">
      <c r="A450" s="1"/>
      <c r="B450" s="1"/>
      <c r="C450" s="1"/>
      <c r="D450" s="1"/>
      <c r="E450" s="1"/>
      <c r="F450" s="1"/>
      <c r="G450" s="1"/>
      <c r="H450" s="1"/>
      <c r="I450" s="1"/>
    </row>
    <row r="451" spans="1:9" x14ac:dyDescent="0.2">
      <c r="A451" s="1"/>
      <c r="B451" s="1"/>
      <c r="C451" s="1"/>
      <c r="D451" s="1"/>
      <c r="E451" s="1"/>
      <c r="F451" s="1"/>
      <c r="G451" s="1"/>
      <c r="H451" s="1"/>
      <c r="I451" s="1"/>
    </row>
    <row r="452" spans="1:9" x14ac:dyDescent="0.2">
      <c r="A452" s="1"/>
      <c r="B452" s="1"/>
      <c r="C452" s="1"/>
      <c r="D452" s="1"/>
      <c r="E452" s="1"/>
      <c r="F452" s="1"/>
      <c r="G452" s="1"/>
      <c r="H452" s="1"/>
      <c r="I452" s="1"/>
    </row>
    <row r="453" spans="1:9" x14ac:dyDescent="0.2">
      <c r="A453" s="1"/>
      <c r="B453" s="1"/>
      <c r="C453" s="1"/>
      <c r="D453" s="1"/>
      <c r="E453" s="1"/>
      <c r="F453" s="1"/>
      <c r="G453" s="1"/>
      <c r="H453" s="1"/>
      <c r="I453" s="1"/>
    </row>
    <row r="454" spans="1:9" x14ac:dyDescent="0.2">
      <c r="A454" s="1"/>
      <c r="B454" s="1"/>
      <c r="C454" s="1"/>
      <c r="D454" s="1"/>
      <c r="E454" s="1"/>
      <c r="F454" s="1"/>
      <c r="G454" s="1"/>
      <c r="H454" s="1"/>
      <c r="I454" s="1"/>
    </row>
    <row r="455" spans="1:9" x14ac:dyDescent="0.2">
      <c r="A455" s="1"/>
      <c r="B455" s="1"/>
      <c r="C455" s="1"/>
      <c r="D455" s="1"/>
      <c r="E455" s="1"/>
      <c r="F455" s="1"/>
      <c r="G455" s="1"/>
      <c r="H455" s="1"/>
      <c r="I455" s="1"/>
    </row>
    <row r="456" spans="1:9" x14ac:dyDescent="0.2">
      <c r="A456" s="1"/>
      <c r="B456" s="1"/>
      <c r="C456" s="1"/>
      <c r="D456" s="1"/>
      <c r="E456" s="1"/>
      <c r="F456" s="1"/>
      <c r="G456" s="1"/>
      <c r="H456" s="1"/>
      <c r="I456" s="1"/>
    </row>
    <row r="457" spans="1:9" x14ac:dyDescent="0.2">
      <c r="A457" s="1"/>
      <c r="B457" s="1"/>
      <c r="C457" s="1"/>
      <c r="D457" s="1"/>
      <c r="E457" s="1"/>
      <c r="F457" s="1"/>
      <c r="G457" s="1"/>
      <c r="H457" s="1"/>
      <c r="I457" s="1"/>
    </row>
    <row r="458" spans="1:9" x14ac:dyDescent="0.2">
      <c r="A458" s="1"/>
      <c r="B458" s="1"/>
      <c r="C458" s="1"/>
      <c r="D458" s="1"/>
      <c r="E458" s="1"/>
      <c r="F458" s="1"/>
      <c r="G458" s="1"/>
      <c r="H458" s="1"/>
      <c r="I458" s="1"/>
    </row>
    <row r="459" spans="1:9" x14ac:dyDescent="0.2">
      <c r="A459" s="1"/>
      <c r="B459" s="1"/>
      <c r="C459" s="1"/>
      <c r="D459" s="1"/>
      <c r="E459" s="1"/>
      <c r="F459" s="1"/>
      <c r="G459" s="1"/>
      <c r="H459" s="1"/>
      <c r="I459" s="1"/>
    </row>
    <row r="460" spans="1:9" x14ac:dyDescent="0.2">
      <c r="A460" s="1"/>
      <c r="B460" s="1"/>
      <c r="C460" s="1"/>
      <c r="D460" s="1"/>
      <c r="E460" s="1"/>
      <c r="F460" s="1"/>
      <c r="G460" s="1"/>
      <c r="H460" s="1"/>
      <c r="I460" s="1"/>
    </row>
    <row r="461" spans="1:9" x14ac:dyDescent="0.2">
      <c r="A461" s="1"/>
      <c r="B461" s="1"/>
      <c r="C461" s="1"/>
      <c r="D461" s="1"/>
      <c r="E461" s="1"/>
      <c r="F461" s="1"/>
      <c r="G461" s="1"/>
      <c r="H461" s="1"/>
      <c r="I461" s="1"/>
    </row>
    <row r="462" spans="1:9" x14ac:dyDescent="0.2">
      <c r="A462" s="1"/>
      <c r="B462" s="1"/>
      <c r="C462" s="1"/>
      <c r="D462" s="1"/>
      <c r="E462" s="1"/>
      <c r="F462" s="1"/>
      <c r="G462" s="1"/>
      <c r="H462" s="1"/>
      <c r="I462" s="1"/>
    </row>
    <row r="463" spans="1:9" x14ac:dyDescent="0.2">
      <c r="A463" s="1"/>
      <c r="B463" s="1"/>
      <c r="C463" s="1"/>
      <c r="D463" s="1"/>
      <c r="E463" s="1"/>
      <c r="F463" s="1"/>
      <c r="G463" s="1"/>
      <c r="H463" s="1"/>
      <c r="I463" s="1"/>
    </row>
    <row r="464" spans="1:9" x14ac:dyDescent="0.2">
      <c r="A464" s="1"/>
      <c r="B464" s="1"/>
      <c r="C464" s="1"/>
      <c r="D464" s="1"/>
      <c r="E464" s="1"/>
      <c r="F464" s="1"/>
      <c r="G464" s="1"/>
      <c r="H464" s="1"/>
      <c r="I464" s="1"/>
    </row>
    <row r="465" spans="1:9" x14ac:dyDescent="0.2">
      <c r="A465" s="1"/>
      <c r="B465" s="1"/>
      <c r="C465" s="1"/>
      <c r="D465" s="1"/>
      <c r="E465" s="1"/>
      <c r="F465" s="1"/>
      <c r="G465" s="1"/>
      <c r="H465" s="1"/>
      <c r="I465" s="1"/>
    </row>
    <row r="466" spans="1:9" x14ac:dyDescent="0.2">
      <c r="A466" s="1"/>
      <c r="B466" s="1"/>
      <c r="C466" s="1"/>
      <c r="D466" s="1"/>
      <c r="E466" s="1"/>
      <c r="F466" s="1"/>
      <c r="G466" s="1"/>
      <c r="H466" s="1"/>
      <c r="I466" s="1"/>
    </row>
    <row r="467" spans="1:9" x14ac:dyDescent="0.2">
      <c r="A467" s="1"/>
      <c r="B467" s="1"/>
      <c r="C467" s="1"/>
      <c r="D467" s="1"/>
      <c r="E467" s="1"/>
      <c r="F467" s="1"/>
      <c r="G467" s="1"/>
      <c r="H467" s="1"/>
      <c r="I467" s="1"/>
    </row>
    <row r="468" spans="1:9" x14ac:dyDescent="0.2">
      <c r="A468" s="1"/>
      <c r="B468" s="1"/>
      <c r="C468" s="1"/>
      <c r="D468" s="1"/>
      <c r="E468" s="1"/>
      <c r="F468" s="1"/>
      <c r="G468" s="1"/>
      <c r="H468" s="1"/>
      <c r="I468" s="1"/>
    </row>
    <row r="469" spans="1:9" x14ac:dyDescent="0.2">
      <c r="A469" s="1"/>
      <c r="B469" s="1"/>
      <c r="C469" s="1"/>
      <c r="D469" s="1"/>
      <c r="E469" s="1"/>
      <c r="F469" s="1"/>
      <c r="G469" s="1"/>
      <c r="H469" s="1"/>
      <c r="I469" s="1"/>
    </row>
    <row r="470" spans="1:9" x14ac:dyDescent="0.2">
      <c r="A470" s="1"/>
      <c r="B470" s="1"/>
      <c r="C470" s="1"/>
      <c r="D470" s="1"/>
      <c r="E470" s="1"/>
      <c r="F470" s="1"/>
      <c r="G470" s="1"/>
      <c r="H470" s="1"/>
      <c r="I470" s="1"/>
    </row>
    <row r="471" spans="1:9" x14ac:dyDescent="0.2">
      <c r="A471" s="1"/>
      <c r="B471" s="1"/>
      <c r="C471" s="1"/>
      <c r="D471" s="1"/>
      <c r="E471" s="1"/>
      <c r="F471" s="1"/>
      <c r="G471" s="1"/>
      <c r="H471" s="1"/>
      <c r="I471" s="1"/>
    </row>
    <row r="472" spans="1:9" x14ac:dyDescent="0.2">
      <c r="A472" s="1"/>
      <c r="B472" s="1"/>
      <c r="C472" s="1"/>
      <c r="D472" s="1"/>
      <c r="E472" s="1"/>
      <c r="F472" s="1"/>
      <c r="G472" s="1"/>
      <c r="H472" s="1"/>
      <c r="I472" s="1"/>
    </row>
    <row r="473" spans="1:9" x14ac:dyDescent="0.2">
      <c r="A473" s="1"/>
      <c r="B473" s="1"/>
      <c r="C473" s="1"/>
      <c r="D473" s="1"/>
      <c r="E473" s="1"/>
      <c r="F473" s="1"/>
      <c r="G473" s="1"/>
      <c r="H473" s="1"/>
      <c r="I473" s="1"/>
    </row>
    <row r="474" spans="1:9" x14ac:dyDescent="0.2">
      <c r="A474" s="1"/>
      <c r="B474" s="1"/>
      <c r="C474" s="1"/>
      <c r="D474" s="1"/>
      <c r="E474" s="1"/>
      <c r="F474" s="1"/>
      <c r="G474" s="1"/>
      <c r="H474" s="1"/>
      <c r="I474" s="1"/>
    </row>
    <row r="475" spans="1:9" x14ac:dyDescent="0.2">
      <c r="A475" s="1"/>
      <c r="B475" s="1"/>
      <c r="C475" s="1"/>
      <c r="D475" s="1"/>
      <c r="E475" s="1"/>
      <c r="F475" s="1"/>
      <c r="G475" s="1"/>
      <c r="H475" s="1"/>
      <c r="I475" s="1"/>
    </row>
    <row r="476" spans="1:9" x14ac:dyDescent="0.2">
      <c r="A476" s="1"/>
      <c r="B476" s="1"/>
      <c r="C476" s="1"/>
      <c r="D476" s="1"/>
      <c r="E476" s="1"/>
      <c r="F476" s="1"/>
      <c r="G476" s="1"/>
      <c r="H476" s="1"/>
      <c r="I476" s="1"/>
    </row>
    <row r="477" spans="1:9" x14ac:dyDescent="0.2">
      <c r="A477" s="1"/>
      <c r="B477" s="1"/>
      <c r="C477" s="1"/>
      <c r="D477" s="1"/>
      <c r="E477" s="1"/>
      <c r="F477" s="1"/>
      <c r="G477" s="1"/>
      <c r="H477" s="1"/>
      <c r="I477" s="1"/>
    </row>
    <row r="478" spans="1:9" x14ac:dyDescent="0.2">
      <c r="A478" s="1"/>
      <c r="B478" s="1"/>
      <c r="C478" s="1"/>
      <c r="D478" s="1"/>
      <c r="E478" s="1"/>
      <c r="F478" s="1"/>
      <c r="G478" s="1"/>
      <c r="H478" s="1"/>
      <c r="I478" s="1"/>
    </row>
    <row r="479" spans="1:9" x14ac:dyDescent="0.2">
      <c r="A479" s="1"/>
      <c r="B479" s="1"/>
      <c r="C479" s="1"/>
      <c r="D479" s="1"/>
      <c r="E479" s="1"/>
      <c r="F479" s="1"/>
      <c r="G479" s="1"/>
      <c r="H479" s="1"/>
      <c r="I479" s="1"/>
    </row>
    <row r="480" spans="1:9" x14ac:dyDescent="0.2">
      <c r="A480" s="1"/>
      <c r="B480" s="1"/>
      <c r="C480" s="1"/>
      <c r="D480" s="1"/>
      <c r="E480" s="1"/>
      <c r="F480" s="1"/>
      <c r="G480" s="1"/>
      <c r="H480" s="1"/>
      <c r="I480" s="1"/>
    </row>
    <row r="481" spans="1:9" x14ac:dyDescent="0.2">
      <c r="A481" s="1"/>
      <c r="B481" s="1"/>
      <c r="C481" s="1"/>
      <c r="D481" s="1"/>
      <c r="E481" s="1"/>
      <c r="F481" s="1"/>
      <c r="G481" s="1"/>
      <c r="H481" s="1"/>
      <c r="I481" s="1"/>
    </row>
    <row r="482" spans="1:9" x14ac:dyDescent="0.2">
      <c r="A482" s="1"/>
      <c r="B482" s="1"/>
      <c r="C482" s="1"/>
      <c r="D482" s="1"/>
      <c r="E482" s="1"/>
      <c r="F482" s="1"/>
      <c r="G482" s="1"/>
      <c r="H482" s="1"/>
      <c r="I482" s="1"/>
    </row>
    <row r="483" spans="1:9" x14ac:dyDescent="0.2">
      <c r="A483" s="1"/>
      <c r="B483" s="1"/>
      <c r="C483" s="1"/>
      <c r="D483" s="1"/>
      <c r="E483" s="1"/>
      <c r="F483" s="1"/>
      <c r="G483" s="1"/>
      <c r="H483" s="1"/>
      <c r="I483" s="1"/>
    </row>
    <row r="484" spans="1:9" x14ac:dyDescent="0.2">
      <c r="A484" s="1"/>
      <c r="B484" s="1"/>
      <c r="C484" s="1"/>
      <c r="D484" s="1"/>
      <c r="E484" s="1"/>
      <c r="F484" s="1"/>
      <c r="G484" s="1"/>
      <c r="H484" s="1"/>
      <c r="I484" s="1"/>
    </row>
    <row r="485" spans="1:9" x14ac:dyDescent="0.2">
      <c r="A485" s="1"/>
      <c r="B485" s="1"/>
      <c r="C485" s="1"/>
      <c r="D485" s="1"/>
      <c r="E485" s="1"/>
      <c r="F485" s="1"/>
      <c r="G485" s="1"/>
      <c r="H485" s="1"/>
      <c r="I485" s="1"/>
    </row>
    <row r="486" spans="1:9" x14ac:dyDescent="0.2">
      <c r="A486" s="1"/>
      <c r="B486" s="1"/>
      <c r="C486" s="1"/>
      <c r="D486" s="1"/>
      <c r="E486" s="1"/>
      <c r="F486" s="1"/>
      <c r="G486" s="1"/>
      <c r="H486" s="1"/>
      <c r="I486" s="1"/>
    </row>
    <row r="487" spans="1:9" x14ac:dyDescent="0.2">
      <c r="A487" s="1"/>
      <c r="B487" s="1"/>
      <c r="C487" s="1"/>
      <c r="D487" s="1"/>
      <c r="E487" s="1"/>
      <c r="F487" s="1"/>
      <c r="G487" s="1"/>
      <c r="H487" s="1"/>
      <c r="I487" s="1"/>
    </row>
    <row r="488" spans="1:9" x14ac:dyDescent="0.2">
      <c r="A488" s="1"/>
      <c r="B488" s="1"/>
      <c r="C488" s="1"/>
      <c r="D488" s="1"/>
      <c r="E488" s="1"/>
      <c r="F488" s="1"/>
      <c r="G488" s="1"/>
      <c r="H488" s="1"/>
      <c r="I488" s="1"/>
    </row>
    <row r="489" spans="1:9" x14ac:dyDescent="0.2">
      <c r="A489" s="1"/>
      <c r="B489" s="1"/>
      <c r="C489" s="1"/>
      <c r="D489" s="1"/>
      <c r="E489" s="1"/>
      <c r="F489" s="1"/>
      <c r="G489" s="1"/>
      <c r="H489" s="1"/>
      <c r="I489" s="1"/>
    </row>
    <row r="490" spans="1:9" x14ac:dyDescent="0.2">
      <c r="A490" s="1"/>
      <c r="B490" s="1"/>
      <c r="C490" s="1"/>
      <c r="D490" s="1"/>
      <c r="E490" s="1"/>
      <c r="F490" s="1"/>
      <c r="G490" s="1"/>
      <c r="H490" s="1"/>
      <c r="I490" s="1"/>
    </row>
    <row r="491" spans="1:9" x14ac:dyDescent="0.2">
      <c r="A491" s="1"/>
      <c r="B491" s="1"/>
      <c r="C491" s="1"/>
      <c r="D491" s="1"/>
      <c r="E491" s="1"/>
      <c r="F491" s="1"/>
      <c r="G491" s="1"/>
      <c r="H491" s="1"/>
      <c r="I491" s="1"/>
    </row>
    <row r="492" spans="1:9" x14ac:dyDescent="0.2">
      <c r="A492" s="1"/>
      <c r="B492" s="1"/>
      <c r="C492" s="1"/>
      <c r="D492" s="1"/>
      <c r="E492" s="1"/>
      <c r="F492" s="1"/>
      <c r="G492" s="1"/>
      <c r="H492" s="1"/>
      <c r="I492" s="1"/>
    </row>
    <row r="493" spans="1:9" x14ac:dyDescent="0.2">
      <c r="A493" s="1"/>
      <c r="B493" s="1"/>
      <c r="C493" s="1"/>
      <c r="D493" s="1"/>
      <c r="E493" s="1"/>
      <c r="F493" s="1"/>
      <c r="G493" s="1"/>
      <c r="H493" s="1"/>
      <c r="I493" s="1"/>
    </row>
    <row r="494" spans="1:9" x14ac:dyDescent="0.2">
      <c r="A494" s="1"/>
      <c r="B494" s="1"/>
      <c r="C494" s="1"/>
      <c r="D494" s="1"/>
      <c r="E494" s="1"/>
      <c r="F494" s="1"/>
      <c r="G494" s="1"/>
      <c r="H494" s="1"/>
      <c r="I494" s="1"/>
    </row>
    <row r="495" spans="1:9" x14ac:dyDescent="0.2">
      <c r="A495" s="1"/>
      <c r="B495" s="1"/>
      <c r="C495" s="1"/>
      <c r="D495" s="1"/>
      <c r="E495" s="1"/>
      <c r="F495" s="1"/>
      <c r="G495" s="1"/>
      <c r="H495" s="1"/>
      <c r="I495" s="1"/>
    </row>
    <row r="496" spans="1:9" x14ac:dyDescent="0.2">
      <c r="A496" s="1"/>
      <c r="B496" s="1"/>
      <c r="C496" s="1"/>
      <c r="D496" s="1"/>
      <c r="E496" s="1"/>
      <c r="F496" s="1"/>
      <c r="G496" s="1"/>
      <c r="H496" s="1"/>
      <c r="I496" s="1"/>
    </row>
    <row r="497" spans="1:9" x14ac:dyDescent="0.2">
      <c r="A497" s="1"/>
      <c r="B497" s="1"/>
      <c r="C497" s="1"/>
      <c r="D497" s="1"/>
      <c r="E497" s="1"/>
      <c r="F497" s="1"/>
      <c r="G497" s="1"/>
      <c r="H497" s="1"/>
      <c r="I497" s="1"/>
    </row>
    <row r="498" spans="1:9" x14ac:dyDescent="0.2">
      <c r="A498" s="1"/>
      <c r="B498" s="1"/>
      <c r="C498" s="1"/>
      <c r="D498" s="1"/>
      <c r="E498" s="1"/>
      <c r="F498" s="1"/>
      <c r="G498" s="1"/>
      <c r="H498" s="1"/>
      <c r="I498" s="1"/>
    </row>
    <row r="499" spans="1:9" x14ac:dyDescent="0.2">
      <c r="A499" s="1"/>
      <c r="B499" s="1"/>
      <c r="C499" s="1"/>
      <c r="D499" s="1"/>
      <c r="E499" s="1"/>
      <c r="F499" s="1"/>
      <c r="G499" s="1"/>
      <c r="H499" s="1"/>
      <c r="I499" s="1"/>
    </row>
    <row r="500" spans="1:9" x14ac:dyDescent="0.2">
      <c r="A500" s="1"/>
      <c r="B500" s="1"/>
      <c r="C500" s="1"/>
      <c r="D500" s="1"/>
      <c r="E500" s="1"/>
      <c r="F500" s="1"/>
      <c r="G500" s="1"/>
      <c r="H500" s="1"/>
      <c r="I500" s="1"/>
    </row>
    <row r="501" spans="1:9" x14ac:dyDescent="0.2">
      <c r="A501" s="1"/>
      <c r="B501" s="1"/>
      <c r="C501" s="1"/>
      <c r="D501" s="1"/>
      <c r="E501" s="1"/>
      <c r="F501" s="1"/>
      <c r="G501" s="1"/>
      <c r="H501" s="1"/>
      <c r="I501" s="1"/>
    </row>
    <row r="502" spans="1:9" x14ac:dyDescent="0.2">
      <c r="A502" s="1"/>
      <c r="B502" s="1"/>
      <c r="C502" s="1"/>
      <c r="D502" s="1"/>
      <c r="E502" s="1"/>
      <c r="F502" s="1"/>
      <c r="G502" s="1"/>
      <c r="H502" s="1"/>
      <c r="I502" s="1"/>
    </row>
    <row r="503" spans="1:9" x14ac:dyDescent="0.2">
      <c r="A503" s="1"/>
      <c r="B503" s="1"/>
      <c r="C503" s="1"/>
      <c r="D503" s="1"/>
      <c r="E503" s="1"/>
      <c r="F503" s="1"/>
      <c r="G503" s="1"/>
      <c r="H503" s="1"/>
      <c r="I503" s="1"/>
    </row>
    <row r="504" spans="1:9" x14ac:dyDescent="0.2">
      <c r="A504" s="1"/>
      <c r="B504" s="1"/>
      <c r="C504" s="1"/>
      <c r="D504" s="1"/>
      <c r="E504" s="1"/>
      <c r="F504" s="1"/>
      <c r="G504" s="1"/>
      <c r="H504" s="1"/>
      <c r="I504" s="1"/>
    </row>
    <row r="505" spans="1:9" x14ac:dyDescent="0.2">
      <c r="A505" s="1"/>
      <c r="B505" s="1"/>
      <c r="C505" s="1"/>
      <c r="D505" s="1"/>
      <c r="E505" s="1"/>
      <c r="F505" s="1"/>
      <c r="G505" s="1"/>
      <c r="H505" s="1"/>
      <c r="I505" s="1"/>
    </row>
    <row r="506" spans="1:9" x14ac:dyDescent="0.2">
      <c r="A506" s="1"/>
      <c r="B506" s="1"/>
      <c r="C506" s="1"/>
      <c r="D506" s="1"/>
      <c r="E506" s="1"/>
      <c r="F506" s="1"/>
      <c r="G506" s="1"/>
      <c r="H506" s="1"/>
      <c r="I506" s="1"/>
    </row>
    <row r="507" spans="1:9" x14ac:dyDescent="0.2">
      <c r="A507" s="1"/>
      <c r="B507" s="1"/>
      <c r="C507" s="1"/>
      <c r="D507" s="1"/>
      <c r="E507" s="1"/>
      <c r="F507" s="1"/>
      <c r="G507" s="1"/>
      <c r="H507" s="1"/>
      <c r="I507" s="1"/>
    </row>
    <row r="508" spans="1:9" x14ac:dyDescent="0.2">
      <c r="A508" s="1"/>
      <c r="B508" s="1"/>
      <c r="C508" s="1"/>
      <c r="D508" s="1"/>
      <c r="E508" s="1"/>
      <c r="F508" s="1"/>
      <c r="G508" s="1"/>
      <c r="H508" s="1"/>
      <c r="I508" s="1"/>
    </row>
    <row r="509" spans="1:9" x14ac:dyDescent="0.2">
      <c r="A509" s="1"/>
      <c r="B509" s="1"/>
      <c r="C509" s="1"/>
      <c r="D509" s="1"/>
      <c r="E509" s="1"/>
      <c r="F509" s="1"/>
      <c r="G509" s="1"/>
      <c r="H509" s="1"/>
      <c r="I509" s="1"/>
    </row>
    <row r="510" spans="1:9" x14ac:dyDescent="0.2">
      <c r="A510" s="1"/>
      <c r="B510" s="1"/>
      <c r="C510" s="1"/>
      <c r="D510" s="1"/>
      <c r="E510" s="1"/>
      <c r="F510" s="1"/>
      <c r="G510" s="1"/>
      <c r="H510" s="1"/>
      <c r="I510" s="1"/>
    </row>
    <row r="511" spans="1:9" x14ac:dyDescent="0.2">
      <c r="A511" s="1"/>
      <c r="B511" s="1"/>
      <c r="C511" s="1"/>
      <c r="D511" s="1"/>
      <c r="E511" s="1"/>
      <c r="F511" s="1"/>
      <c r="G511" s="1"/>
      <c r="H511" s="1"/>
      <c r="I511" s="1"/>
    </row>
    <row r="512" spans="1:9" x14ac:dyDescent="0.2">
      <c r="A512" s="1"/>
      <c r="B512" s="1"/>
      <c r="C512" s="1"/>
      <c r="D512" s="1"/>
      <c r="E512" s="1"/>
      <c r="F512" s="1"/>
      <c r="G512" s="1"/>
      <c r="H512" s="1"/>
      <c r="I512" s="1"/>
    </row>
    <row r="513" spans="1:9" x14ac:dyDescent="0.2">
      <c r="A513" s="1"/>
      <c r="B513" s="1"/>
      <c r="C513" s="1"/>
      <c r="D513" s="1"/>
      <c r="E513" s="1"/>
      <c r="F513" s="1"/>
      <c r="G513" s="1"/>
      <c r="H513" s="1"/>
      <c r="I513" s="1"/>
    </row>
    <row r="514" spans="1:9" x14ac:dyDescent="0.2">
      <c r="A514" s="1"/>
      <c r="B514" s="1"/>
      <c r="C514" s="1"/>
      <c r="D514" s="1"/>
      <c r="E514" s="1"/>
      <c r="F514" s="1"/>
      <c r="G514" s="1"/>
      <c r="H514" s="1"/>
      <c r="I514" s="1"/>
    </row>
    <row r="515" spans="1:9" x14ac:dyDescent="0.2">
      <c r="A515" s="1"/>
      <c r="B515" s="1"/>
      <c r="C515" s="1"/>
      <c r="D515" s="1"/>
      <c r="E515" s="1"/>
      <c r="F515" s="1"/>
      <c r="G515" s="1"/>
      <c r="H515" s="1"/>
      <c r="I515" s="1"/>
    </row>
    <row r="516" spans="1:9" x14ac:dyDescent="0.2">
      <c r="A516" s="1"/>
      <c r="B516" s="1"/>
      <c r="C516" s="1"/>
      <c r="D516" s="1"/>
      <c r="E516" s="1"/>
      <c r="F516" s="1"/>
      <c r="G516" s="1"/>
      <c r="H516" s="1"/>
      <c r="I516" s="1"/>
    </row>
    <row r="517" spans="1:9" x14ac:dyDescent="0.2">
      <c r="A517" s="1"/>
      <c r="B517" s="1"/>
      <c r="C517" s="1"/>
      <c r="D517" s="1"/>
      <c r="E517" s="1"/>
      <c r="F517" s="1"/>
      <c r="G517" s="1"/>
      <c r="H517" s="1"/>
      <c r="I517" s="1"/>
    </row>
    <row r="518" spans="1:9" x14ac:dyDescent="0.2">
      <c r="A518" s="1"/>
      <c r="B518" s="1"/>
      <c r="C518" s="1"/>
      <c r="D518" s="1"/>
      <c r="E518" s="1"/>
      <c r="F518" s="1"/>
      <c r="G518" s="1"/>
      <c r="H518" s="1"/>
      <c r="I518" s="1"/>
    </row>
    <row r="519" spans="1:9" x14ac:dyDescent="0.2">
      <c r="A519" s="1"/>
      <c r="B519" s="1"/>
      <c r="C519" s="1"/>
      <c r="D519" s="1"/>
      <c r="E519" s="1"/>
      <c r="F519" s="1"/>
      <c r="G519" s="1"/>
      <c r="H519" s="1"/>
      <c r="I519" s="1"/>
    </row>
    <row r="520" spans="1:9" x14ac:dyDescent="0.2">
      <c r="A520" s="1"/>
      <c r="B520" s="1"/>
      <c r="C520" s="1"/>
      <c r="D520" s="1"/>
      <c r="E520" s="1"/>
      <c r="F520" s="1"/>
      <c r="G520" s="1"/>
      <c r="H520" s="1"/>
      <c r="I520" s="1"/>
    </row>
    <row r="521" spans="1:9" x14ac:dyDescent="0.2">
      <c r="A521" s="1"/>
      <c r="B521" s="1"/>
      <c r="C521" s="1"/>
      <c r="D521" s="1"/>
      <c r="E521" s="1"/>
      <c r="F521" s="1"/>
      <c r="G521" s="1"/>
      <c r="H521" s="1"/>
      <c r="I521" s="1"/>
    </row>
    <row r="522" spans="1:9" x14ac:dyDescent="0.2">
      <c r="A522" s="1"/>
      <c r="B522" s="1"/>
      <c r="C522" s="1"/>
      <c r="D522" s="1"/>
      <c r="E522" s="1"/>
      <c r="F522" s="1"/>
      <c r="G522" s="1"/>
      <c r="H522" s="1"/>
      <c r="I522" s="1"/>
    </row>
    <row r="523" spans="1:9" x14ac:dyDescent="0.2">
      <c r="A523" s="1"/>
      <c r="B523" s="1"/>
      <c r="C523" s="1"/>
      <c r="D523" s="1"/>
      <c r="E523" s="1"/>
      <c r="F523" s="1"/>
      <c r="G523" s="1"/>
      <c r="H523" s="1"/>
      <c r="I523" s="1"/>
    </row>
    <row r="524" spans="1:9" x14ac:dyDescent="0.2">
      <c r="A524" s="1"/>
      <c r="B524" s="1"/>
      <c r="C524" s="1"/>
      <c r="D524" s="1"/>
      <c r="E524" s="1"/>
      <c r="F524" s="1"/>
      <c r="G524" s="1"/>
      <c r="H524" s="1"/>
      <c r="I524" s="1"/>
    </row>
    <row r="525" spans="1:9" x14ac:dyDescent="0.2">
      <c r="A525" s="1"/>
      <c r="B525" s="1"/>
      <c r="C525" s="1"/>
      <c r="D525" s="1"/>
      <c r="E525" s="1"/>
      <c r="F525" s="1"/>
      <c r="G525" s="1"/>
      <c r="H525" s="1"/>
      <c r="I525" s="1"/>
    </row>
    <row r="526" spans="1:9" x14ac:dyDescent="0.2">
      <c r="A526" s="1"/>
      <c r="B526" s="1"/>
      <c r="C526" s="1"/>
      <c r="D526" s="1"/>
      <c r="E526" s="1"/>
      <c r="F526" s="1"/>
      <c r="G526" s="1"/>
      <c r="H526" s="1"/>
      <c r="I526" s="1"/>
    </row>
    <row r="527" spans="1:9" x14ac:dyDescent="0.2">
      <c r="A527" s="1"/>
      <c r="B527" s="1"/>
      <c r="C527" s="1"/>
      <c r="D527" s="1"/>
      <c r="E527" s="1"/>
      <c r="F527" s="1"/>
      <c r="G527" s="1"/>
      <c r="H527" s="1"/>
      <c r="I527" s="1"/>
    </row>
    <row r="528" spans="1:9" x14ac:dyDescent="0.2">
      <c r="A528" s="1"/>
      <c r="B528" s="1"/>
      <c r="C528" s="1"/>
      <c r="D528" s="1"/>
      <c r="E528" s="1"/>
      <c r="F528" s="1"/>
      <c r="G528" s="1"/>
      <c r="H528" s="1"/>
      <c r="I528" s="1"/>
    </row>
    <row r="529" spans="1:9" x14ac:dyDescent="0.2">
      <c r="A529" s="1"/>
      <c r="B529" s="1"/>
      <c r="C529" s="1"/>
      <c r="D529" s="1"/>
      <c r="E529" s="1"/>
      <c r="F529" s="1"/>
      <c r="G529" s="1"/>
      <c r="H529" s="1"/>
      <c r="I529" s="1"/>
    </row>
    <row r="530" spans="1:9" x14ac:dyDescent="0.2">
      <c r="A530" s="1"/>
      <c r="B530" s="1"/>
      <c r="C530" s="1"/>
      <c r="D530" s="1"/>
      <c r="E530" s="1"/>
      <c r="F530" s="1"/>
      <c r="G530" s="1"/>
      <c r="H530" s="1"/>
      <c r="I530" s="1"/>
    </row>
    <row r="531" spans="1:9" x14ac:dyDescent="0.2">
      <c r="A531" s="1"/>
      <c r="B531" s="1"/>
      <c r="C531" s="1"/>
      <c r="D531" s="1"/>
      <c r="E531" s="1"/>
      <c r="F531" s="1"/>
      <c r="G531" s="1"/>
      <c r="H531" s="1"/>
      <c r="I531" s="1"/>
    </row>
    <row r="532" spans="1:9" x14ac:dyDescent="0.2">
      <c r="A532" s="1"/>
      <c r="B532" s="1"/>
      <c r="C532" s="1"/>
      <c r="D532" s="1"/>
      <c r="E532" s="1"/>
      <c r="F532" s="1"/>
      <c r="G532" s="1"/>
      <c r="H532" s="1"/>
      <c r="I532" s="1"/>
    </row>
    <row r="533" spans="1:9" x14ac:dyDescent="0.2">
      <c r="A533" s="1"/>
      <c r="B533" s="1"/>
      <c r="C533" s="1"/>
      <c r="D533" s="1"/>
      <c r="E533" s="1"/>
      <c r="F533" s="1"/>
      <c r="G533" s="1"/>
      <c r="H533" s="1"/>
      <c r="I533" s="1"/>
    </row>
    <row r="534" spans="1:9" x14ac:dyDescent="0.2">
      <c r="A534" s="1"/>
      <c r="B534" s="1"/>
      <c r="C534" s="1"/>
      <c r="D534" s="1"/>
      <c r="E534" s="1"/>
      <c r="F534" s="1"/>
      <c r="G534" s="1"/>
      <c r="H534" s="1"/>
      <c r="I534" s="1"/>
    </row>
    <row r="535" spans="1:9" x14ac:dyDescent="0.2">
      <c r="A535" s="1"/>
      <c r="B535" s="1"/>
      <c r="C535" s="1"/>
      <c r="D535" s="1"/>
      <c r="E535" s="1"/>
      <c r="F535" s="1"/>
      <c r="G535" s="1"/>
      <c r="H535" s="1"/>
      <c r="I535" s="1"/>
    </row>
    <row r="536" spans="1:9" x14ac:dyDescent="0.2">
      <c r="A536" s="1"/>
      <c r="B536" s="1"/>
      <c r="C536" s="1"/>
      <c r="D536" s="1"/>
      <c r="E536" s="1"/>
      <c r="F536" s="1"/>
      <c r="G536" s="1"/>
      <c r="H536" s="1"/>
      <c r="I536" s="1"/>
    </row>
    <row r="537" spans="1:9" x14ac:dyDescent="0.2">
      <c r="A537" s="1"/>
      <c r="B537" s="1"/>
      <c r="C537" s="1"/>
      <c r="D537" s="1"/>
      <c r="E537" s="1"/>
      <c r="F537" s="1"/>
      <c r="G537" s="1"/>
      <c r="H537" s="1"/>
      <c r="I537" s="1"/>
    </row>
    <row r="538" spans="1:9" x14ac:dyDescent="0.2">
      <c r="A538" s="1"/>
      <c r="B538" s="1"/>
      <c r="C538" s="1"/>
      <c r="D538" s="1"/>
      <c r="E538" s="1"/>
      <c r="F538" s="1"/>
      <c r="G538" s="1"/>
      <c r="H538" s="1"/>
      <c r="I538" s="1"/>
    </row>
    <row r="539" spans="1:9" x14ac:dyDescent="0.2">
      <c r="A539" s="1"/>
      <c r="B539" s="1"/>
      <c r="C539" s="1"/>
      <c r="D539" s="1"/>
      <c r="E539" s="1"/>
      <c r="F539" s="1"/>
      <c r="G539" s="1"/>
      <c r="H539" s="1"/>
      <c r="I539" s="1"/>
    </row>
    <row r="540" spans="1:9" x14ac:dyDescent="0.2">
      <c r="A540" s="1"/>
      <c r="B540" s="1"/>
      <c r="C540" s="1"/>
      <c r="D540" s="1"/>
      <c r="E540" s="1"/>
      <c r="F540" s="1"/>
      <c r="G540" s="1"/>
      <c r="H540" s="1"/>
      <c r="I540" s="1"/>
    </row>
    <row r="541" spans="1:9" x14ac:dyDescent="0.2">
      <c r="A541" s="1"/>
      <c r="B541" s="1"/>
      <c r="C541" s="1"/>
      <c r="D541" s="1"/>
      <c r="E541" s="1"/>
      <c r="F541" s="1"/>
      <c r="G541" s="1"/>
      <c r="H541" s="1"/>
      <c r="I541" s="1"/>
    </row>
    <row r="542" spans="1:9" x14ac:dyDescent="0.2">
      <c r="A542" s="1"/>
      <c r="B542" s="1"/>
      <c r="C542" s="1"/>
      <c r="D542" s="1"/>
      <c r="E542" s="1"/>
      <c r="F542" s="1"/>
      <c r="G542" s="1"/>
      <c r="H542" s="1"/>
      <c r="I542" s="1"/>
    </row>
    <row r="543" spans="1:9" x14ac:dyDescent="0.2">
      <c r="A543" s="1"/>
      <c r="B543" s="1"/>
      <c r="C543" s="1"/>
      <c r="D543" s="1"/>
      <c r="E543" s="1"/>
      <c r="F543" s="1"/>
      <c r="G543" s="1"/>
      <c r="H543" s="1"/>
      <c r="I543" s="1"/>
    </row>
    <row r="544" spans="1:9" x14ac:dyDescent="0.2">
      <c r="A544" s="1"/>
      <c r="B544" s="1"/>
      <c r="C544" s="1"/>
      <c r="D544" s="1"/>
      <c r="E544" s="1"/>
      <c r="F544" s="1"/>
      <c r="G544" s="1"/>
      <c r="H544" s="1"/>
      <c r="I544" s="1"/>
    </row>
    <row r="545" spans="1:9" x14ac:dyDescent="0.2">
      <c r="A545" s="1"/>
      <c r="B545" s="1"/>
      <c r="C545" s="1"/>
      <c r="D545" s="1"/>
      <c r="E545" s="1"/>
      <c r="F545" s="1"/>
      <c r="G545" s="1"/>
      <c r="H545" s="1"/>
      <c r="I545" s="1"/>
    </row>
    <row r="546" spans="1:9" x14ac:dyDescent="0.2">
      <c r="A546" s="1"/>
      <c r="B546" s="1"/>
      <c r="C546" s="1"/>
      <c r="D546" s="1"/>
      <c r="E546" s="1"/>
      <c r="F546" s="1"/>
      <c r="G546" s="1"/>
      <c r="H546" s="1"/>
      <c r="I546" s="1"/>
    </row>
    <row r="547" spans="1:9" x14ac:dyDescent="0.2">
      <c r="A547" s="1"/>
      <c r="B547" s="1"/>
      <c r="C547" s="1"/>
      <c r="D547" s="1"/>
      <c r="E547" s="1"/>
      <c r="F547" s="1"/>
      <c r="G547" s="1"/>
      <c r="H547" s="1"/>
      <c r="I547" s="1"/>
    </row>
    <row r="548" spans="1:9" x14ac:dyDescent="0.2">
      <c r="A548" s="1"/>
      <c r="B548" s="1"/>
      <c r="C548" s="1"/>
      <c r="D548" s="1"/>
      <c r="E548" s="1"/>
      <c r="F548" s="1"/>
      <c r="G548" s="1"/>
      <c r="H548" s="1"/>
      <c r="I548" s="1"/>
    </row>
    <row r="549" spans="1:9" x14ac:dyDescent="0.2">
      <c r="A549" s="1"/>
      <c r="B549" s="1"/>
      <c r="C549" s="1"/>
      <c r="D549" s="1"/>
      <c r="E549" s="1"/>
      <c r="F549" s="1"/>
      <c r="G549" s="1"/>
      <c r="H549" s="1"/>
      <c r="I549" s="1"/>
    </row>
    <row r="550" spans="1:9" x14ac:dyDescent="0.2">
      <c r="A550" s="1"/>
      <c r="B550" s="1"/>
      <c r="C550" s="1"/>
      <c r="D550" s="1"/>
      <c r="E550" s="1"/>
      <c r="F550" s="1"/>
      <c r="G550" s="1"/>
      <c r="H550" s="1"/>
      <c r="I550" s="1"/>
    </row>
    <row r="551" spans="1:9" x14ac:dyDescent="0.2">
      <c r="A551" s="1"/>
      <c r="B551" s="1"/>
      <c r="C551" s="1"/>
      <c r="D551" s="1"/>
      <c r="E551" s="1"/>
      <c r="F551" s="1"/>
      <c r="G551" s="1"/>
      <c r="H551" s="1"/>
      <c r="I551" s="1"/>
    </row>
    <row r="552" spans="1:9" x14ac:dyDescent="0.2">
      <c r="A552" s="1"/>
      <c r="B552" s="1"/>
      <c r="C552" s="1"/>
      <c r="D552" s="1"/>
      <c r="E552" s="1"/>
      <c r="F552" s="1"/>
      <c r="G552" s="1"/>
      <c r="H552" s="1"/>
      <c r="I552" s="1"/>
    </row>
    <row r="553" spans="1:9" x14ac:dyDescent="0.2">
      <c r="A553" s="1"/>
      <c r="B553" s="1"/>
      <c r="C553" s="1"/>
      <c r="D553" s="1"/>
      <c r="E553" s="1"/>
      <c r="F553" s="1"/>
      <c r="G553" s="1"/>
      <c r="H553" s="1"/>
      <c r="I553" s="1"/>
    </row>
    <row r="554" spans="1:9" x14ac:dyDescent="0.2">
      <c r="A554" s="1"/>
      <c r="B554" s="1"/>
      <c r="C554" s="1"/>
      <c r="D554" s="1"/>
      <c r="E554" s="1"/>
      <c r="F554" s="1"/>
      <c r="G554" s="1"/>
      <c r="H554" s="1"/>
      <c r="I554" s="1"/>
    </row>
    <row r="555" spans="1:9" x14ac:dyDescent="0.2">
      <c r="A555" s="1"/>
      <c r="B555" s="1"/>
      <c r="C555" s="1"/>
      <c r="D555" s="1"/>
      <c r="E555" s="1"/>
      <c r="F555" s="1"/>
      <c r="G555" s="1"/>
      <c r="H555" s="1"/>
      <c r="I555" s="1"/>
    </row>
    <row r="556" spans="1:9" x14ac:dyDescent="0.2">
      <c r="A556" s="1"/>
      <c r="B556" s="1"/>
      <c r="C556" s="1"/>
      <c r="D556" s="1"/>
      <c r="E556" s="1"/>
      <c r="F556" s="1"/>
      <c r="G556" s="1"/>
      <c r="H556" s="1"/>
      <c r="I556" s="1"/>
    </row>
    <row r="557" spans="1:9" x14ac:dyDescent="0.2">
      <c r="A557" s="1"/>
      <c r="B557" s="1"/>
      <c r="C557" s="1"/>
      <c r="D557" s="1"/>
      <c r="E557" s="1"/>
      <c r="F557" s="1"/>
      <c r="G557" s="1"/>
      <c r="H557" s="1"/>
      <c r="I557" s="1"/>
    </row>
    <row r="558" spans="1:9" x14ac:dyDescent="0.2">
      <c r="A558" s="1"/>
      <c r="B558" s="1"/>
      <c r="C558" s="1"/>
      <c r="D558" s="1"/>
      <c r="E558" s="1"/>
      <c r="F558" s="1"/>
      <c r="G558" s="1"/>
      <c r="H558" s="1"/>
      <c r="I558" s="1"/>
    </row>
    <row r="559" spans="1:9" x14ac:dyDescent="0.2">
      <c r="A559" s="1"/>
      <c r="B559" s="1"/>
      <c r="C559" s="1"/>
      <c r="D559" s="1"/>
      <c r="E559" s="1"/>
      <c r="F559" s="1"/>
      <c r="G559" s="1"/>
      <c r="H559" s="1"/>
      <c r="I559" s="1"/>
    </row>
    <row r="560" spans="1:9" x14ac:dyDescent="0.2">
      <c r="A560" s="1"/>
      <c r="B560" s="1"/>
      <c r="C560" s="1"/>
      <c r="D560" s="1"/>
      <c r="E560" s="1"/>
      <c r="F560" s="1"/>
      <c r="G560" s="1"/>
      <c r="H560" s="1"/>
      <c r="I560" s="1"/>
    </row>
    <row r="561" spans="1:9" x14ac:dyDescent="0.2">
      <c r="A561" s="1"/>
      <c r="B561" s="1"/>
      <c r="C561" s="1"/>
      <c r="D561" s="1"/>
      <c r="E561" s="1"/>
      <c r="F561" s="1"/>
      <c r="G561" s="1"/>
      <c r="H561" s="1"/>
      <c r="I561" s="1"/>
    </row>
    <row r="562" spans="1:9" x14ac:dyDescent="0.2">
      <c r="A562" s="1"/>
      <c r="B562" s="1"/>
      <c r="C562" s="1"/>
      <c r="D562" s="1"/>
      <c r="E562" s="1"/>
      <c r="F562" s="1"/>
      <c r="G562" s="1"/>
      <c r="H562" s="1"/>
      <c r="I562" s="1"/>
    </row>
    <row r="563" spans="1:9" x14ac:dyDescent="0.2">
      <c r="A563" s="1"/>
      <c r="B563" s="1"/>
      <c r="C563" s="1"/>
      <c r="D563" s="1"/>
      <c r="E563" s="1"/>
      <c r="F563" s="1"/>
      <c r="G563" s="1"/>
      <c r="H563" s="1"/>
      <c r="I563" s="1"/>
    </row>
    <row r="564" spans="1:9" x14ac:dyDescent="0.2">
      <c r="A564" s="1"/>
      <c r="B564" s="1"/>
      <c r="C564" s="1"/>
      <c r="D564" s="1"/>
      <c r="E564" s="1"/>
      <c r="F564" s="1"/>
      <c r="G564" s="1"/>
      <c r="H564" s="1"/>
      <c r="I564" s="1"/>
    </row>
    <row r="565" spans="1:9" x14ac:dyDescent="0.2">
      <c r="A565" s="1"/>
      <c r="B565" s="1"/>
      <c r="C565" s="1"/>
      <c r="D565" s="1"/>
      <c r="E565" s="1"/>
      <c r="F565" s="1"/>
      <c r="G565" s="1"/>
      <c r="H565" s="1"/>
      <c r="I565" s="1"/>
    </row>
    <row r="566" spans="1:9" x14ac:dyDescent="0.2">
      <c r="A566" s="1"/>
      <c r="B566" s="1"/>
      <c r="C566" s="1"/>
      <c r="D566" s="1"/>
      <c r="E566" s="1"/>
      <c r="F566" s="1"/>
      <c r="G566" s="1"/>
      <c r="H566" s="1"/>
      <c r="I566" s="1"/>
    </row>
    <row r="567" spans="1:9" x14ac:dyDescent="0.2">
      <c r="A567" s="1"/>
      <c r="B567" s="1"/>
      <c r="C567" s="1"/>
      <c r="D567" s="1"/>
      <c r="E567" s="1"/>
      <c r="F567" s="1"/>
      <c r="G567" s="1"/>
      <c r="H567" s="1"/>
      <c r="I567" s="1"/>
    </row>
    <row r="568" spans="1:9" x14ac:dyDescent="0.2">
      <c r="A568" s="1"/>
      <c r="B568" s="1"/>
      <c r="C568" s="1"/>
      <c r="D568" s="1"/>
      <c r="E568" s="1"/>
      <c r="F568" s="1"/>
      <c r="G568" s="1"/>
      <c r="H568" s="1"/>
      <c r="I568" s="1"/>
    </row>
    <row r="569" spans="1:9" x14ac:dyDescent="0.2">
      <c r="A569" s="1"/>
      <c r="B569" s="1"/>
      <c r="C569" s="1"/>
      <c r="D569" s="1"/>
      <c r="E569" s="1"/>
      <c r="F569" s="1"/>
      <c r="G569" s="1"/>
      <c r="H569" s="1"/>
      <c r="I569" s="1"/>
    </row>
    <row r="570" spans="1:9" x14ac:dyDescent="0.2">
      <c r="A570" s="1"/>
      <c r="B570" s="1"/>
      <c r="C570" s="1"/>
      <c r="D570" s="1"/>
      <c r="E570" s="1"/>
      <c r="F570" s="1"/>
      <c r="G570" s="1"/>
      <c r="H570" s="1"/>
      <c r="I570" s="1"/>
    </row>
    <row r="571" spans="1:9" x14ac:dyDescent="0.2">
      <c r="A571" s="1"/>
      <c r="B571" s="1"/>
      <c r="C571" s="1"/>
      <c r="D571" s="1"/>
      <c r="E571" s="1"/>
      <c r="F571" s="1"/>
      <c r="G571" s="1"/>
      <c r="H571" s="1"/>
      <c r="I571" s="1"/>
    </row>
    <row r="572" spans="1:9" x14ac:dyDescent="0.2">
      <c r="A572" s="1"/>
      <c r="B572" s="1"/>
      <c r="C572" s="1"/>
      <c r="D572" s="1"/>
      <c r="E572" s="1"/>
      <c r="F572" s="1"/>
      <c r="G572" s="1"/>
      <c r="H572" s="1"/>
      <c r="I572" s="1"/>
    </row>
    <row r="573" spans="1:9" x14ac:dyDescent="0.2">
      <c r="A573" s="1"/>
      <c r="B573" s="1"/>
      <c r="C573" s="1"/>
      <c r="D573" s="1"/>
      <c r="E573" s="1"/>
      <c r="F573" s="1"/>
      <c r="G573" s="1"/>
      <c r="H573" s="1"/>
      <c r="I573" s="1"/>
    </row>
    <row r="574" spans="1:9" x14ac:dyDescent="0.2">
      <c r="A574" s="1"/>
      <c r="B574" s="1"/>
      <c r="C574" s="1"/>
      <c r="D574" s="1"/>
      <c r="E574" s="1"/>
      <c r="F574" s="1"/>
      <c r="G574" s="1"/>
      <c r="H574" s="1"/>
      <c r="I574" s="1"/>
    </row>
    <row r="575" spans="1:9" x14ac:dyDescent="0.2">
      <c r="A575" s="1"/>
      <c r="B575" s="1"/>
      <c r="C575" s="1"/>
      <c r="D575" s="1"/>
      <c r="E575" s="1"/>
      <c r="F575" s="1"/>
      <c r="G575" s="1"/>
      <c r="H575" s="1"/>
      <c r="I575" s="1"/>
    </row>
    <row r="576" spans="1:9" x14ac:dyDescent="0.2">
      <c r="A576" s="1"/>
      <c r="B576" s="1"/>
      <c r="C576" s="1"/>
      <c r="D576" s="1"/>
      <c r="E576" s="1"/>
      <c r="F576" s="1"/>
      <c r="G576" s="1"/>
      <c r="H576" s="1"/>
      <c r="I576" s="1"/>
    </row>
    <row r="577" spans="1:9" x14ac:dyDescent="0.2">
      <c r="A577" s="1"/>
      <c r="B577" s="1"/>
      <c r="C577" s="1"/>
      <c r="D577" s="1"/>
      <c r="E577" s="1"/>
      <c r="F577" s="1"/>
      <c r="G577" s="1"/>
      <c r="H577" s="1"/>
      <c r="I577" s="1"/>
    </row>
    <row r="578" spans="1:9" x14ac:dyDescent="0.2">
      <c r="A578" s="1"/>
      <c r="B578" s="1"/>
      <c r="C578" s="1"/>
      <c r="D578" s="1"/>
      <c r="E578" s="1"/>
      <c r="F578" s="1"/>
      <c r="G578" s="1"/>
      <c r="H578" s="1"/>
      <c r="I578" s="1"/>
    </row>
    <row r="579" spans="1:9" x14ac:dyDescent="0.2">
      <c r="A579" s="1"/>
      <c r="B579" s="1"/>
      <c r="C579" s="1"/>
      <c r="D579" s="1"/>
      <c r="E579" s="1"/>
      <c r="F579" s="1"/>
      <c r="G579" s="1"/>
      <c r="H579" s="1"/>
      <c r="I579" s="1"/>
    </row>
    <row r="580" spans="1:9" x14ac:dyDescent="0.2">
      <c r="A580" s="1"/>
      <c r="B580" s="1"/>
      <c r="C580" s="1"/>
      <c r="D580" s="1"/>
      <c r="E580" s="1"/>
      <c r="F580" s="1"/>
      <c r="G580" s="1"/>
      <c r="H580" s="1"/>
      <c r="I580" s="1"/>
    </row>
    <row r="581" spans="1:9" x14ac:dyDescent="0.2">
      <c r="A581" s="1"/>
      <c r="B581" s="1"/>
      <c r="C581" s="1"/>
      <c r="D581" s="1"/>
      <c r="E581" s="1"/>
      <c r="F581" s="1"/>
      <c r="G581" s="1"/>
      <c r="H581" s="1"/>
      <c r="I581" s="1"/>
    </row>
    <row r="582" spans="1:9" x14ac:dyDescent="0.2">
      <c r="A582" s="1"/>
      <c r="B582" s="1"/>
      <c r="C582" s="1"/>
      <c r="D582" s="1"/>
      <c r="E582" s="1"/>
      <c r="F582" s="1"/>
      <c r="G582" s="1"/>
      <c r="H582" s="1"/>
      <c r="I582" s="1"/>
    </row>
    <row r="583" spans="1:9" x14ac:dyDescent="0.2">
      <c r="A583" s="1"/>
      <c r="B583" s="1"/>
      <c r="C583" s="1"/>
      <c r="D583" s="1"/>
      <c r="E583" s="1"/>
      <c r="F583" s="1"/>
      <c r="G583" s="1"/>
      <c r="H583" s="1"/>
      <c r="I583" s="1"/>
    </row>
    <row r="584" spans="1:9" x14ac:dyDescent="0.2">
      <c r="A584" s="1"/>
      <c r="B584" s="1"/>
      <c r="C584" s="1"/>
      <c r="D584" s="1"/>
      <c r="E584" s="1"/>
      <c r="F584" s="1"/>
      <c r="G584" s="1"/>
      <c r="H584" s="1"/>
      <c r="I584" s="1"/>
    </row>
    <row r="585" spans="1:9" x14ac:dyDescent="0.2">
      <c r="A585" s="1"/>
      <c r="B585" s="1"/>
      <c r="C585" s="1"/>
      <c r="D585" s="1"/>
      <c r="E585" s="1"/>
      <c r="F585" s="1"/>
      <c r="G585" s="1"/>
      <c r="H585" s="1"/>
      <c r="I585" s="1"/>
    </row>
    <row r="586" spans="1:9" x14ac:dyDescent="0.2">
      <c r="A586" s="1"/>
      <c r="B586" s="1"/>
      <c r="C586" s="1"/>
      <c r="D586" s="1"/>
      <c r="E586" s="1"/>
      <c r="F586" s="1"/>
      <c r="G586" s="1"/>
      <c r="H586" s="1"/>
      <c r="I586" s="1"/>
    </row>
    <row r="587" spans="1:9" x14ac:dyDescent="0.2">
      <c r="A587" s="1"/>
      <c r="B587" s="1"/>
      <c r="C587" s="1"/>
      <c r="D587" s="1"/>
      <c r="E587" s="1"/>
      <c r="F587" s="1"/>
      <c r="G587" s="1"/>
      <c r="H587" s="1"/>
      <c r="I587" s="1"/>
    </row>
    <row r="588" spans="1:9" x14ac:dyDescent="0.2">
      <c r="A588" s="1"/>
      <c r="B588" s="1"/>
      <c r="C588" s="1"/>
      <c r="D588" s="1"/>
      <c r="E588" s="1"/>
      <c r="F588" s="1"/>
      <c r="G588" s="1"/>
      <c r="H588" s="1"/>
      <c r="I588" s="1"/>
    </row>
    <row r="589" spans="1:9" x14ac:dyDescent="0.2">
      <c r="A589" s="1"/>
      <c r="B589" s="1"/>
      <c r="C589" s="1"/>
      <c r="D589" s="1"/>
      <c r="E589" s="1"/>
      <c r="F589" s="1"/>
      <c r="G589" s="1"/>
      <c r="H589" s="1"/>
      <c r="I589" s="1"/>
    </row>
    <row r="590" spans="1:9" x14ac:dyDescent="0.2">
      <c r="A590" s="1"/>
      <c r="B590" s="1"/>
      <c r="C590" s="1"/>
      <c r="D590" s="1"/>
      <c r="E590" s="1"/>
      <c r="F590" s="1"/>
      <c r="G590" s="1"/>
      <c r="H590" s="1"/>
      <c r="I590" s="1"/>
    </row>
    <row r="591" spans="1:9" x14ac:dyDescent="0.2">
      <c r="A591" s="1"/>
      <c r="B591" s="1"/>
      <c r="C591" s="1"/>
      <c r="D591" s="1"/>
      <c r="E591" s="1"/>
      <c r="F591" s="1"/>
      <c r="G591" s="1"/>
      <c r="H591" s="1"/>
      <c r="I591" s="1"/>
    </row>
    <row r="592" spans="1:9" x14ac:dyDescent="0.2">
      <c r="A592" s="1"/>
      <c r="B592" s="1"/>
      <c r="C592" s="1"/>
      <c r="D592" s="1"/>
      <c r="E592" s="1"/>
      <c r="F592" s="1"/>
      <c r="G592" s="1"/>
      <c r="H592" s="1"/>
      <c r="I592" s="1"/>
    </row>
    <row r="593" spans="1:9" x14ac:dyDescent="0.2">
      <c r="A593" s="1"/>
      <c r="B593" s="1"/>
      <c r="C593" s="1"/>
      <c r="D593" s="1"/>
      <c r="E593" s="1"/>
      <c r="F593" s="1"/>
      <c r="G593" s="1"/>
      <c r="H593" s="1"/>
      <c r="I593" s="1"/>
    </row>
    <row r="594" spans="1:9" x14ac:dyDescent="0.2">
      <c r="A594" s="1"/>
      <c r="B594" s="1"/>
      <c r="C594" s="1"/>
      <c r="D594" s="1"/>
      <c r="E594" s="1"/>
      <c r="F594" s="1"/>
      <c r="G594" s="1"/>
      <c r="H594" s="1"/>
      <c r="I594" s="1"/>
    </row>
    <row r="595" spans="1:9" x14ac:dyDescent="0.2">
      <c r="A595" s="1"/>
      <c r="B595" s="1"/>
      <c r="C595" s="1"/>
      <c r="D595" s="1"/>
      <c r="E595" s="1"/>
      <c r="F595" s="1"/>
      <c r="G595" s="1"/>
      <c r="H595" s="1"/>
      <c r="I595" s="1"/>
    </row>
    <row r="596" spans="1:9" x14ac:dyDescent="0.2">
      <c r="A596" s="1"/>
      <c r="B596" s="1"/>
      <c r="C596" s="1"/>
      <c r="D596" s="1"/>
      <c r="E596" s="1"/>
      <c r="F596" s="1"/>
      <c r="G596" s="1"/>
      <c r="H596" s="1"/>
      <c r="I596" s="1"/>
    </row>
    <row r="597" spans="1:9" x14ac:dyDescent="0.2">
      <c r="A597" s="1"/>
      <c r="B597" s="1"/>
      <c r="C597" s="1"/>
      <c r="D597" s="1"/>
      <c r="E597" s="1"/>
      <c r="F597" s="1"/>
      <c r="G597" s="1"/>
      <c r="H597" s="1"/>
      <c r="I597" s="1"/>
    </row>
    <row r="598" spans="1:9" x14ac:dyDescent="0.2">
      <c r="A598" s="1"/>
      <c r="B598" s="1"/>
      <c r="C598" s="1"/>
      <c r="D598" s="1"/>
      <c r="E598" s="1"/>
      <c r="F598" s="1"/>
      <c r="G598" s="1"/>
      <c r="H598" s="1"/>
      <c r="I598" s="1"/>
    </row>
    <row r="599" spans="1:9" x14ac:dyDescent="0.2">
      <c r="A599" s="1"/>
      <c r="B599" s="1"/>
      <c r="C599" s="1"/>
      <c r="D599" s="1"/>
      <c r="E599" s="1"/>
      <c r="F599" s="1"/>
      <c r="G599" s="1"/>
      <c r="H599" s="1"/>
      <c r="I599" s="1"/>
    </row>
    <row r="600" spans="1:9" x14ac:dyDescent="0.2">
      <c r="A600" s="1"/>
      <c r="B600" s="1"/>
      <c r="C600" s="1"/>
      <c r="D600" s="1"/>
      <c r="E600" s="1"/>
      <c r="F600" s="1"/>
      <c r="G600" s="1"/>
      <c r="H600" s="1"/>
      <c r="I600" s="1"/>
    </row>
    <row r="601" spans="1:9" x14ac:dyDescent="0.2">
      <c r="A601" s="1"/>
      <c r="B601" s="1"/>
      <c r="C601" s="1"/>
      <c r="D601" s="1"/>
      <c r="E601" s="1"/>
      <c r="F601" s="1"/>
      <c r="G601" s="1"/>
      <c r="H601" s="1"/>
      <c r="I601" s="1"/>
    </row>
    <row r="602" spans="1:9" x14ac:dyDescent="0.2">
      <c r="A602" s="1"/>
      <c r="B602" s="1"/>
      <c r="C602" s="1"/>
      <c r="D602" s="1"/>
      <c r="E602" s="1"/>
      <c r="F602" s="1"/>
      <c r="G602" s="1"/>
      <c r="H602" s="1"/>
      <c r="I602" s="1"/>
    </row>
    <row r="603" spans="1:9" x14ac:dyDescent="0.2">
      <c r="A603" s="1"/>
      <c r="B603" s="1"/>
      <c r="C603" s="1"/>
      <c r="D603" s="1"/>
      <c r="E603" s="1"/>
      <c r="F603" s="1"/>
      <c r="G603" s="1"/>
      <c r="H603" s="1"/>
      <c r="I603" s="1"/>
    </row>
    <row r="604" spans="1:9" x14ac:dyDescent="0.2">
      <c r="A604" s="1"/>
      <c r="B604" s="1"/>
      <c r="C604" s="1"/>
      <c r="D604" s="1"/>
      <c r="E604" s="1"/>
      <c r="F604" s="1"/>
      <c r="G604" s="1"/>
      <c r="H604" s="1"/>
      <c r="I604" s="1"/>
    </row>
    <row r="605" spans="1:9" x14ac:dyDescent="0.2">
      <c r="A605" s="1"/>
      <c r="B605" s="1"/>
      <c r="C605" s="1"/>
      <c r="D605" s="1"/>
      <c r="E605" s="1"/>
      <c r="F605" s="1"/>
      <c r="G605" s="1"/>
      <c r="H605" s="1"/>
      <c r="I605" s="1"/>
    </row>
    <row r="606" spans="1:9" x14ac:dyDescent="0.2">
      <c r="A606" s="1"/>
      <c r="B606" s="1"/>
      <c r="C606" s="1"/>
      <c r="D606" s="1"/>
      <c r="E606" s="1"/>
      <c r="F606" s="1"/>
      <c r="G606" s="1"/>
      <c r="H606" s="1"/>
      <c r="I606" s="1"/>
    </row>
    <row r="607" spans="1:9" x14ac:dyDescent="0.2">
      <c r="A607" s="1"/>
      <c r="B607" s="1"/>
      <c r="C607" s="1"/>
      <c r="D607" s="1"/>
      <c r="E607" s="1"/>
      <c r="F607" s="1"/>
      <c r="G607" s="1"/>
      <c r="H607" s="1"/>
      <c r="I607" s="1"/>
    </row>
    <row r="608" spans="1:9" x14ac:dyDescent="0.2">
      <c r="A608" s="1"/>
      <c r="B608" s="1"/>
      <c r="C608" s="1"/>
      <c r="D608" s="1"/>
      <c r="E608" s="1"/>
      <c r="F608" s="1"/>
      <c r="G608" s="1"/>
      <c r="H608" s="1"/>
      <c r="I608" s="1"/>
    </row>
    <row r="609" spans="1:9" x14ac:dyDescent="0.2">
      <c r="A609" s="1"/>
      <c r="B609" s="1"/>
      <c r="C609" s="1"/>
      <c r="D609" s="1"/>
      <c r="E609" s="1"/>
      <c r="F609" s="1"/>
      <c r="G609" s="1"/>
      <c r="H609" s="1"/>
      <c r="I609" s="1"/>
    </row>
    <row r="610" spans="1:9" x14ac:dyDescent="0.2">
      <c r="A610" s="1"/>
      <c r="B610" s="1"/>
      <c r="C610" s="1"/>
      <c r="D610" s="1"/>
      <c r="E610" s="1"/>
      <c r="F610" s="1"/>
      <c r="G610" s="1"/>
      <c r="H610" s="1"/>
      <c r="I610" s="1"/>
    </row>
    <row r="611" spans="1:9" x14ac:dyDescent="0.2">
      <c r="A611" s="1"/>
      <c r="B611" s="1"/>
      <c r="C611" s="1"/>
      <c r="D611" s="1"/>
      <c r="E611" s="1"/>
      <c r="F611" s="1"/>
      <c r="G611" s="1"/>
      <c r="H611" s="1"/>
      <c r="I611" s="1"/>
    </row>
    <row r="612" spans="1:9" x14ac:dyDescent="0.2">
      <c r="A612" s="1"/>
      <c r="B612" s="1"/>
      <c r="C612" s="1"/>
      <c r="D612" s="1"/>
      <c r="E612" s="1"/>
      <c r="F612" s="1"/>
      <c r="G612" s="1"/>
      <c r="H612" s="1"/>
      <c r="I612" s="1"/>
    </row>
    <row r="613" spans="1:9" x14ac:dyDescent="0.2">
      <c r="A613" s="1"/>
      <c r="B613" s="1"/>
      <c r="C613" s="1"/>
      <c r="D613" s="1"/>
      <c r="E613" s="1"/>
      <c r="F613" s="1"/>
      <c r="G613" s="1"/>
      <c r="H613" s="1"/>
      <c r="I613" s="1"/>
    </row>
    <row r="614" spans="1:9" x14ac:dyDescent="0.2">
      <c r="A614" s="1"/>
      <c r="B614" s="1"/>
      <c r="C614" s="1"/>
      <c r="D614" s="1"/>
      <c r="E614" s="1"/>
      <c r="F614" s="1"/>
      <c r="G614" s="1"/>
      <c r="H614" s="1"/>
      <c r="I614" s="1"/>
    </row>
    <row r="615" spans="1:9" x14ac:dyDescent="0.2">
      <c r="A615" s="1"/>
      <c r="B615" s="1"/>
      <c r="C615" s="1"/>
      <c r="D615" s="1"/>
      <c r="E615" s="1"/>
      <c r="F615" s="1"/>
      <c r="G615" s="1"/>
      <c r="H615" s="1"/>
      <c r="I615" s="1"/>
    </row>
    <row r="616" spans="1:9" x14ac:dyDescent="0.2">
      <c r="A616" s="1"/>
      <c r="B616" s="1"/>
      <c r="C616" s="1"/>
      <c r="D616" s="1"/>
      <c r="E616" s="1"/>
      <c r="F616" s="1"/>
      <c r="G616" s="1"/>
      <c r="H616" s="1"/>
      <c r="I616" s="1"/>
    </row>
    <row r="617" spans="1:9" x14ac:dyDescent="0.2">
      <c r="A617" s="1"/>
      <c r="B617" s="1"/>
      <c r="C617" s="1"/>
      <c r="D617" s="1"/>
      <c r="E617" s="1"/>
      <c r="F617" s="1"/>
      <c r="G617" s="1"/>
      <c r="H617" s="1"/>
      <c r="I617" s="1"/>
    </row>
    <row r="618" spans="1:9" x14ac:dyDescent="0.2">
      <c r="A618" s="1"/>
      <c r="B618" s="1"/>
      <c r="C618" s="1"/>
      <c r="D618" s="1"/>
      <c r="E618" s="1"/>
      <c r="F618" s="1"/>
      <c r="G618" s="1"/>
      <c r="H618" s="1"/>
      <c r="I618" s="1"/>
    </row>
    <row r="619" spans="1:9" x14ac:dyDescent="0.2">
      <c r="A619" s="1"/>
      <c r="B619" s="1"/>
      <c r="C619" s="1"/>
      <c r="D619" s="1"/>
      <c r="E619" s="1"/>
      <c r="F619" s="1"/>
      <c r="G619" s="1"/>
      <c r="H619" s="1"/>
      <c r="I619" s="1"/>
    </row>
    <row r="620" spans="1:9" x14ac:dyDescent="0.2">
      <c r="A620" s="1"/>
      <c r="B620" s="1"/>
      <c r="C620" s="1"/>
      <c r="D620" s="1"/>
      <c r="E620" s="1"/>
      <c r="F620" s="1"/>
      <c r="G620" s="1"/>
      <c r="H620" s="1"/>
      <c r="I620" s="1"/>
    </row>
    <row r="621" spans="1:9" x14ac:dyDescent="0.2">
      <c r="A621" s="1"/>
      <c r="B621" s="1"/>
      <c r="C621" s="1"/>
      <c r="D621" s="1"/>
      <c r="E621" s="1"/>
      <c r="F621" s="1"/>
      <c r="G621" s="1"/>
      <c r="H621" s="1"/>
      <c r="I621" s="1"/>
    </row>
    <row r="622" spans="1:9" x14ac:dyDescent="0.2">
      <c r="A622" s="1"/>
      <c r="B622" s="1"/>
      <c r="C622" s="1"/>
      <c r="D622" s="1"/>
      <c r="E622" s="1"/>
      <c r="F622" s="1"/>
      <c r="G622" s="1"/>
      <c r="H622" s="1"/>
      <c r="I622" s="1"/>
    </row>
    <row r="623" spans="1:9" x14ac:dyDescent="0.2">
      <c r="A623" s="1"/>
      <c r="B623" s="1"/>
      <c r="C623" s="1"/>
      <c r="D623" s="1"/>
      <c r="E623" s="1"/>
      <c r="F623" s="1"/>
      <c r="G623" s="1"/>
      <c r="H623" s="1"/>
      <c r="I623" s="1"/>
    </row>
    <row r="624" spans="1:9" x14ac:dyDescent="0.2">
      <c r="A624" s="1"/>
      <c r="B624" s="1"/>
      <c r="C624" s="1"/>
      <c r="D624" s="1"/>
      <c r="E624" s="1"/>
      <c r="F624" s="1"/>
      <c r="G624" s="1"/>
      <c r="H624" s="1"/>
      <c r="I624" s="1"/>
    </row>
    <row r="625" spans="1:9" x14ac:dyDescent="0.2">
      <c r="A625" s="1"/>
      <c r="B625" s="1"/>
      <c r="C625" s="1"/>
      <c r="D625" s="1"/>
      <c r="E625" s="1"/>
      <c r="F625" s="1"/>
      <c r="G625" s="1"/>
      <c r="H625" s="1"/>
      <c r="I625" s="1"/>
    </row>
    <row r="626" spans="1:9" x14ac:dyDescent="0.2">
      <c r="A626" s="1"/>
      <c r="B626" s="1"/>
      <c r="C626" s="1"/>
      <c r="D626" s="1"/>
      <c r="E626" s="1"/>
      <c r="F626" s="1"/>
      <c r="G626" s="1"/>
      <c r="H626" s="1"/>
      <c r="I626" s="1"/>
    </row>
    <row r="627" spans="1:9" x14ac:dyDescent="0.2">
      <c r="A627" s="1"/>
      <c r="B627" s="1"/>
      <c r="C627" s="1"/>
      <c r="D627" s="1"/>
      <c r="E627" s="1"/>
      <c r="F627" s="1"/>
      <c r="G627" s="1"/>
      <c r="H627" s="1"/>
      <c r="I627" s="1"/>
    </row>
    <row r="628" spans="1:9" x14ac:dyDescent="0.2">
      <c r="A628" s="1"/>
      <c r="B628" s="1"/>
      <c r="C628" s="1"/>
      <c r="D628" s="1"/>
      <c r="E628" s="1"/>
      <c r="F628" s="1"/>
      <c r="G628" s="1"/>
      <c r="H628" s="1"/>
      <c r="I628" s="1"/>
    </row>
    <row r="629" spans="1:9" x14ac:dyDescent="0.2">
      <c r="A629" s="1"/>
      <c r="B629" s="1"/>
      <c r="C629" s="1"/>
      <c r="D629" s="1"/>
      <c r="E629" s="1"/>
      <c r="F629" s="1"/>
      <c r="G629" s="1"/>
      <c r="H629" s="1"/>
      <c r="I629" s="1"/>
    </row>
    <row r="630" spans="1:9" x14ac:dyDescent="0.2">
      <c r="A630" s="1"/>
      <c r="B630" s="1"/>
      <c r="C630" s="1"/>
      <c r="D630" s="1"/>
      <c r="E630" s="1"/>
      <c r="F630" s="1"/>
      <c r="G630" s="1"/>
      <c r="H630" s="1"/>
      <c r="I630" s="1"/>
    </row>
    <row r="631" spans="1:9" x14ac:dyDescent="0.2">
      <c r="A631" s="1"/>
      <c r="B631" s="1"/>
      <c r="C631" s="1"/>
      <c r="D631" s="1"/>
      <c r="E631" s="1"/>
      <c r="F631" s="1"/>
      <c r="G631" s="1"/>
      <c r="H631" s="1"/>
      <c r="I631" s="1"/>
    </row>
    <row r="632" spans="1:9" x14ac:dyDescent="0.2">
      <c r="A632" s="1"/>
      <c r="B632" s="1"/>
      <c r="C632" s="1"/>
      <c r="D632" s="1"/>
      <c r="E632" s="1"/>
      <c r="F632" s="1"/>
      <c r="G632" s="1"/>
      <c r="H632" s="1"/>
      <c r="I632" s="1"/>
    </row>
    <row r="633" spans="1:9" x14ac:dyDescent="0.2">
      <c r="A633" s="1"/>
      <c r="B633" s="1"/>
      <c r="C633" s="1"/>
      <c r="D633" s="1"/>
      <c r="E633" s="1"/>
      <c r="F633" s="1"/>
      <c r="G633" s="1"/>
      <c r="H633" s="1"/>
      <c r="I633" s="1"/>
    </row>
    <row r="634" spans="1:9" x14ac:dyDescent="0.2">
      <c r="A634" s="1"/>
      <c r="B634" s="1"/>
      <c r="C634" s="1"/>
      <c r="D634" s="1"/>
      <c r="E634" s="1"/>
      <c r="F634" s="1"/>
      <c r="G634" s="1"/>
      <c r="H634" s="1"/>
      <c r="I634" s="1"/>
    </row>
    <row r="635" spans="1:9" x14ac:dyDescent="0.2">
      <c r="A635" s="1"/>
      <c r="B635" s="1"/>
      <c r="C635" s="1"/>
      <c r="D635" s="1"/>
      <c r="E635" s="1"/>
      <c r="F635" s="1"/>
      <c r="G635" s="1"/>
      <c r="H635" s="1"/>
      <c r="I635" s="1"/>
    </row>
    <row r="636" spans="1:9" x14ac:dyDescent="0.2">
      <c r="A636" s="1"/>
      <c r="B636" s="1"/>
      <c r="C636" s="1"/>
      <c r="D636" s="1"/>
      <c r="E636" s="1"/>
      <c r="F636" s="1"/>
      <c r="G636" s="1"/>
      <c r="H636" s="1"/>
      <c r="I636" s="1"/>
    </row>
    <row r="637" spans="1:9" x14ac:dyDescent="0.2">
      <c r="A637" s="1"/>
      <c r="B637" s="1"/>
      <c r="C637" s="1"/>
      <c r="D637" s="1"/>
      <c r="E637" s="1"/>
      <c r="F637" s="1"/>
      <c r="G637" s="1"/>
      <c r="H637" s="1"/>
      <c r="I637" s="1"/>
    </row>
    <row r="638" spans="1:9" x14ac:dyDescent="0.2">
      <c r="A638" s="1"/>
      <c r="B638" s="1"/>
      <c r="C638" s="1"/>
      <c r="D638" s="1"/>
      <c r="E638" s="1"/>
      <c r="F638" s="1"/>
      <c r="G638" s="1"/>
      <c r="H638" s="1"/>
      <c r="I638" s="1"/>
    </row>
    <row r="639" spans="1:9" x14ac:dyDescent="0.2">
      <c r="A639" s="1"/>
      <c r="B639" s="1"/>
      <c r="C639" s="1"/>
      <c r="D639" s="1"/>
      <c r="E639" s="1"/>
      <c r="F639" s="1"/>
      <c r="G639" s="1"/>
      <c r="H639" s="1"/>
      <c r="I639" s="1"/>
    </row>
    <row r="640" spans="1:9" x14ac:dyDescent="0.2">
      <c r="A640" s="1"/>
      <c r="B640" s="1"/>
      <c r="C640" s="1"/>
      <c r="D640" s="1"/>
      <c r="E640" s="1"/>
      <c r="F640" s="1"/>
      <c r="G640" s="1"/>
      <c r="H640" s="1"/>
      <c r="I640" s="1"/>
    </row>
    <row r="641" spans="1:9" x14ac:dyDescent="0.2">
      <c r="A641" s="1"/>
      <c r="B641" s="1"/>
      <c r="C641" s="1"/>
      <c r="D641" s="1"/>
      <c r="E641" s="1"/>
      <c r="F641" s="1"/>
      <c r="G641" s="1"/>
      <c r="H641" s="1"/>
      <c r="I641" s="1"/>
    </row>
    <row r="642" spans="1:9" x14ac:dyDescent="0.2">
      <c r="A642" s="1"/>
      <c r="B642" s="1"/>
      <c r="C642" s="1"/>
      <c r="D642" s="1"/>
      <c r="E642" s="1"/>
      <c r="F642" s="1"/>
      <c r="G642" s="1"/>
      <c r="H642" s="1"/>
      <c r="I642" s="1"/>
    </row>
    <row r="643" spans="1:9" x14ac:dyDescent="0.2">
      <c r="A643" s="1"/>
      <c r="B643" s="1"/>
      <c r="C643" s="1"/>
      <c r="D643" s="1"/>
      <c r="E643" s="1"/>
      <c r="F643" s="1"/>
      <c r="G643" s="1"/>
      <c r="H643" s="1"/>
      <c r="I643" s="1"/>
    </row>
    <row r="644" spans="1:9" x14ac:dyDescent="0.2">
      <c r="A644" s="1"/>
      <c r="B644" s="1"/>
      <c r="C644" s="1"/>
      <c r="D644" s="1"/>
      <c r="E644" s="1"/>
      <c r="F644" s="1"/>
      <c r="G644" s="1"/>
      <c r="H644" s="1"/>
      <c r="I644" s="1"/>
    </row>
    <row r="645" spans="1:9" x14ac:dyDescent="0.2">
      <c r="A645" s="1"/>
      <c r="B645" s="1"/>
      <c r="C645" s="1"/>
      <c r="D645" s="1"/>
      <c r="E645" s="1"/>
      <c r="F645" s="1"/>
      <c r="G645" s="1"/>
      <c r="H645" s="1"/>
      <c r="I645" s="1"/>
    </row>
    <row r="646" spans="1:9" x14ac:dyDescent="0.2">
      <c r="A646" s="1"/>
      <c r="B646" s="1"/>
      <c r="C646" s="1"/>
      <c r="D646" s="1"/>
      <c r="E646" s="1"/>
      <c r="F646" s="1"/>
      <c r="G646" s="1"/>
      <c r="H646" s="1"/>
      <c r="I646" s="1"/>
    </row>
    <row r="647" spans="1:9" x14ac:dyDescent="0.2">
      <c r="A647" s="1"/>
      <c r="B647" s="1"/>
      <c r="C647" s="1"/>
      <c r="D647" s="1"/>
      <c r="E647" s="1"/>
      <c r="F647" s="1"/>
      <c r="G647" s="1"/>
      <c r="H647" s="1"/>
      <c r="I647" s="1"/>
    </row>
    <row r="648" spans="1:9" x14ac:dyDescent="0.2">
      <c r="A648" s="1"/>
      <c r="B648" s="1"/>
      <c r="C648" s="1"/>
      <c r="D648" s="1"/>
      <c r="E648" s="1"/>
      <c r="F648" s="1"/>
      <c r="G648" s="1"/>
      <c r="H648" s="1"/>
      <c r="I648" s="1"/>
    </row>
    <row r="649" spans="1:9" x14ac:dyDescent="0.2">
      <c r="A649" s="1"/>
      <c r="B649" s="1"/>
      <c r="C649" s="1"/>
      <c r="D649" s="1"/>
      <c r="E649" s="1"/>
      <c r="F649" s="1"/>
      <c r="G649" s="1"/>
      <c r="H649" s="1"/>
      <c r="I649" s="1"/>
    </row>
    <row r="650" spans="1:9" x14ac:dyDescent="0.2">
      <c r="A650" s="1"/>
      <c r="B650" s="1"/>
      <c r="C650" s="1"/>
      <c r="D650" s="1"/>
      <c r="E650" s="1"/>
      <c r="F650" s="1"/>
      <c r="G650" s="1"/>
      <c r="H650" s="1"/>
      <c r="I650" s="1"/>
    </row>
    <row r="651" spans="1:9" x14ac:dyDescent="0.2">
      <c r="A651" s="1"/>
      <c r="B651" s="1"/>
      <c r="C651" s="1"/>
      <c r="D651" s="1"/>
      <c r="E651" s="1"/>
      <c r="F651" s="1"/>
      <c r="G651" s="1"/>
      <c r="H651" s="1"/>
      <c r="I651" s="1"/>
    </row>
    <row r="652" spans="1:9" x14ac:dyDescent="0.2">
      <c r="A652" s="1"/>
      <c r="B652" s="1"/>
      <c r="C652" s="1"/>
      <c r="D652" s="1"/>
      <c r="E652" s="1"/>
      <c r="F652" s="1"/>
      <c r="G652" s="1"/>
      <c r="H652" s="1"/>
      <c r="I652" s="1"/>
    </row>
    <row r="653" spans="1:9" x14ac:dyDescent="0.2">
      <c r="A653" s="1"/>
      <c r="B653" s="1"/>
      <c r="C653" s="1"/>
      <c r="D653" s="1"/>
      <c r="E653" s="1"/>
      <c r="F653" s="1"/>
      <c r="G653" s="1"/>
      <c r="H653" s="1"/>
      <c r="I653" s="1"/>
    </row>
    <row r="654" spans="1:9" x14ac:dyDescent="0.2">
      <c r="A654" s="1"/>
      <c r="B654" s="1"/>
      <c r="C654" s="1"/>
      <c r="D654" s="1"/>
      <c r="E654" s="1"/>
      <c r="F654" s="1"/>
      <c r="G654" s="1"/>
      <c r="H654" s="1"/>
      <c r="I654" s="1"/>
    </row>
    <row r="655" spans="1:9" x14ac:dyDescent="0.2">
      <c r="A655" s="1"/>
      <c r="B655" s="1"/>
      <c r="C655" s="1"/>
      <c r="D655" s="1"/>
      <c r="E655" s="1"/>
      <c r="F655" s="1"/>
      <c r="G655" s="1"/>
      <c r="H655" s="1"/>
      <c r="I655" s="1"/>
    </row>
    <row r="656" spans="1:9" x14ac:dyDescent="0.2">
      <c r="A656" s="1"/>
      <c r="B656" s="1"/>
      <c r="C656" s="1"/>
      <c r="D656" s="1"/>
      <c r="E656" s="1"/>
      <c r="F656" s="1"/>
      <c r="G656" s="1"/>
      <c r="H656" s="1"/>
      <c r="I656" s="1"/>
    </row>
    <row r="657" spans="1:9" x14ac:dyDescent="0.2">
      <c r="A657" s="1"/>
      <c r="B657" s="1"/>
      <c r="C657" s="1"/>
      <c r="D657" s="1"/>
      <c r="E657" s="1"/>
      <c r="F657" s="1"/>
      <c r="G657" s="1"/>
      <c r="H657" s="1"/>
      <c r="I657" s="1"/>
    </row>
    <row r="658" spans="1:9" x14ac:dyDescent="0.2">
      <c r="A658" s="1"/>
      <c r="B658" s="1"/>
      <c r="C658" s="1"/>
      <c r="D658" s="1"/>
      <c r="E658" s="1"/>
      <c r="F658" s="1"/>
      <c r="G658" s="1"/>
      <c r="H658" s="1"/>
      <c r="I658" s="1"/>
    </row>
    <row r="659" spans="1:9" x14ac:dyDescent="0.2">
      <c r="A659" s="1"/>
      <c r="B659" s="1"/>
      <c r="C659" s="1"/>
      <c r="D659" s="1"/>
      <c r="E659" s="1"/>
      <c r="F659" s="1"/>
      <c r="G659" s="1"/>
      <c r="H659" s="1"/>
      <c r="I659" s="1"/>
    </row>
    <row r="660" spans="1:9" x14ac:dyDescent="0.2">
      <c r="A660" s="1"/>
      <c r="B660" s="1"/>
      <c r="C660" s="1"/>
      <c r="D660" s="1"/>
      <c r="E660" s="1"/>
      <c r="F660" s="1"/>
      <c r="G660" s="1"/>
      <c r="H660" s="1"/>
      <c r="I660" s="1"/>
    </row>
    <row r="661" spans="1:9" x14ac:dyDescent="0.2">
      <c r="A661" s="1"/>
      <c r="B661" s="1"/>
      <c r="C661" s="1"/>
      <c r="D661" s="1"/>
      <c r="E661" s="1"/>
      <c r="F661" s="1"/>
      <c r="G661" s="1"/>
      <c r="H661" s="1"/>
      <c r="I661" s="1"/>
    </row>
    <row r="662" spans="1:9" x14ac:dyDescent="0.2">
      <c r="A662" s="1"/>
      <c r="B662" s="1"/>
      <c r="C662" s="1"/>
      <c r="D662" s="1"/>
      <c r="E662" s="1"/>
      <c r="F662" s="1"/>
      <c r="G662" s="1"/>
      <c r="H662" s="1"/>
      <c r="I662" s="1"/>
    </row>
    <row r="663" spans="1:9" x14ac:dyDescent="0.2">
      <c r="A663" s="1"/>
      <c r="B663" s="1"/>
      <c r="C663" s="1"/>
      <c r="D663" s="1"/>
      <c r="E663" s="1"/>
      <c r="F663" s="1"/>
      <c r="G663" s="1"/>
      <c r="H663" s="1"/>
      <c r="I663" s="1"/>
    </row>
    <row r="664" spans="1:9" x14ac:dyDescent="0.2">
      <c r="A664" s="1"/>
      <c r="B664" s="1"/>
      <c r="C664" s="1"/>
      <c r="D664" s="1"/>
      <c r="E664" s="1"/>
      <c r="F664" s="1"/>
      <c r="G664" s="1"/>
      <c r="H664" s="1"/>
      <c r="I664" s="1"/>
    </row>
    <row r="665" spans="1:9" x14ac:dyDescent="0.2">
      <c r="A665" s="1"/>
      <c r="B665" s="1"/>
      <c r="C665" s="1"/>
      <c r="D665" s="1"/>
      <c r="E665" s="1"/>
      <c r="F665" s="1"/>
      <c r="G665" s="1"/>
      <c r="H665" s="1"/>
      <c r="I665" s="1"/>
    </row>
    <row r="666" spans="1:9" x14ac:dyDescent="0.2">
      <c r="A666" s="1"/>
      <c r="B666" s="1"/>
      <c r="C666" s="1"/>
      <c r="D666" s="1"/>
      <c r="E666" s="1"/>
      <c r="F666" s="1"/>
      <c r="G666" s="1"/>
      <c r="H666" s="1"/>
      <c r="I666" s="1"/>
    </row>
    <row r="667" spans="1:9" x14ac:dyDescent="0.2">
      <c r="A667" s="1"/>
      <c r="B667" s="1"/>
      <c r="C667" s="1"/>
      <c r="D667" s="1"/>
      <c r="E667" s="1"/>
      <c r="F667" s="1"/>
      <c r="G667" s="1"/>
      <c r="H667" s="1"/>
      <c r="I667" s="1"/>
    </row>
    <row r="668" spans="1:9" x14ac:dyDescent="0.2">
      <c r="A668" s="1"/>
      <c r="B668" s="1"/>
      <c r="C668" s="1"/>
      <c r="D668" s="1"/>
      <c r="E668" s="1"/>
      <c r="F668" s="1"/>
      <c r="G668" s="1"/>
      <c r="H668" s="1"/>
      <c r="I668" s="1"/>
    </row>
    <row r="669" spans="1:9" x14ac:dyDescent="0.2">
      <c r="A669" s="1"/>
      <c r="B669" s="1"/>
      <c r="C669" s="1"/>
      <c r="D669" s="1"/>
      <c r="E669" s="1"/>
      <c r="F669" s="1"/>
      <c r="G669" s="1"/>
      <c r="H669" s="1"/>
      <c r="I669" s="1"/>
    </row>
    <row r="670" spans="1:9" x14ac:dyDescent="0.2">
      <c r="A670" s="1"/>
      <c r="B670" s="1"/>
      <c r="C670" s="1"/>
      <c r="D670" s="1"/>
      <c r="E670" s="1"/>
      <c r="F670" s="1"/>
      <c r="G670" s="1"/>
      <c r="H670" s="1"/>
      <c r="I670" s="1"/>
    </row>
    <row r="671" spans="1:9" x14ac:dyDescent="0.2">
      <c r="A671" s="1"/>
      <c r="B671" s="1"/>
      <c r="C671" s="1"/>
      <c r="D671" s="1"/>
      <c r="E671" s="1"/>
      <c r="F671" s="1"/>
      <c r="G671" s="1"/>
      <c r="H671" s="1"/>
      <c r="I671" s="1"/>
    </row>
    <row r="672" spans="1:9" x14ac:dyDescent="0.2">
      <c r="A672" s="1"/>
      <c r="B672" s="1"/>
      <c r="C672" s="1"/>
      <c r="D672" s="1"/>
      <c r="E672" s="1"/>
      <c r="F672" s="1"/>
      <c r="G672" s="1"/>
      <c r="H672" s="1"/>
      <c r="I672" s="1"/>
    </row>
    <row r="673" spans="1:9" x14ac:dyDescent="0.2">
      <c r="A673" s="1"/>
      <c r="B673" s="1"/>
      <c r="C673" s="1"/>
      <c r="D673" s="1"/>
      <c r="E673" s="1"/>
      <c r="F673" s="1"/>
      <c r="G673" s="1"/>
      <c r="H673" s="1"/>
      <c r="I673" s="1"/>
    </row>
    <row r="674" spans="1:9" x14ac:dyDescent="0.2">
      <c r="A674" s="1"/>
      <c r="B674" s="1"/>
      <c r="C674" s="1"/>
      <c r="D674" s="1"/>
      <c r="E674" s="1"/>
      <c r="F674" s="1"/>
      <c r="G674" s="1"/>
      <c r="H674" s="1"/>
      <c r="I674" s="1"/>
    </row>
    <row r="675" spans="1:9" x14ac:dyDescent="0.2">
      <c r="A675" s="1"/>
      <c r="B675" s="1"/>
      <c r="C675" s="1"/>
      <c r="D675" s="1"/>
      <c r="E675" s="1"/>
      <c r="F675" s="1"/>
      <c r="G675" s="1"/>
      <c r="H675" s="1"/>
      <c r="I675" s="1"/>
    </row>
    <row r="676" spans="1:9" x14ac:dyDescent="0.2">
      <c r="A676" s="1"/>
      <c r="B676" s="1"/>
      <c r="C676" s="1"/>
      <c r="D676" s="1"/>
      <c r="E676" s="1"/>
      <c r="F676" s="1"/>
      <c r="G676" s="1"/>
      <c r="H676" s="1"/>
      <c r="I676" s="1"/>
    </row>
    <row r="677" spans="1:9" x14ac:dyDescent="0.2">
      <c r="A677" s="1"/>
      <c r="B677" s="1"/>
      <c r="C677" s="1"/>
      <c r="D677" s="1"/>
      <c r="E677" s="1"/>
      <c r="F677" s="1"/>
      <c r="G677" s="1"/>
      <c r="H677" s="1"/>
      <c r="I677" s="1"/>
    </row>
    <row r="678" spans="1:9" x14ac:dyDescent="0.2">
      <c r="A678" s="1"/>
      <c r="B678" s="1"/>
      <c r="C678" s="1"/>
      <c r="D678" s="1"/>
      <c r="E678" s="1"/>
      <c r="F678" s="1"/>
      <c r="G678" s="1"/>
      <c r="H678" s="1"/>
      <c r="I678" s="1"/>
    </row>
    <row r="679" spans="1:9" x14ac:dyDescent="0.2">
      <c r="A679" s="1"/>
      <c r="B679" s="1"/>
      <c r="C679" s="1"/>
      <c r="D679" s="1"/>
      <c r="E679" s="1"/>
      <c r="F679" s="1"/>
      <c r="G679" s="1"/>
      <c r="H679" s="1"/>
      <c r="I679" s="1"/>
    </row>
    <row r="680" spans="1:9" x14ac:dyDescent="0.2">
      <c r="A680" s="1"/>
      <c r="B680" s="1"/>
      <c r="C680" s="1"/>
      <c r="D680" s="1"/>
      <c r="E680" s="1"/>
      <c r="F680" s="1"/>
      <c r="G680" s="1"/>
      <c r="H680" s="1"/>
      <c r="I680" s="1"/>
    </row>
    <row r="681" spans="1:9" x14ac:dyDescent="0.2">
      <c r="A681" s="1"/>
      <c r="B681" s="1"/>
      <c r="C681" s="1"/>
      <c r="D681" s="1"/>
      <c r="E681" s="1"/>
      <c r="F681" s="1"/>
      <c r="G681" s="1"/>
      <c r="H681" s="1"/>
      <c r="I681" s="1"/>
    </row>
    <row r="682" spans="1:9" x14ac:dyDescent="0.2">
      <c r="A682" s="1"/>
      <c r="B682" s="1"/>
      <c r="C682" s="1"/>
      <c r="D682" s="1"/>
      <c r="E682" s="1"/>
      <c r="F682" s="1"/>
      <c r="G682" s="1"/>
      <c r="H682" s="1"/>
      <c r="I682" s="1"/>
    </row>
    <row r="683" spans="1:9" x14ac:dyDescent="0.2">
      <c r="A683" s="1"/>
      <c r="B683" s="1"/>
      <c r="C683" s="1"/>
      <c r="D683" s="1"/>
      <c r="E683" s="1"/>
      <c r="F683" s="1"/>
      <c r="G683" s="1"/>
      <c r="H683" s="1"/>
      <c r="I683" s="1"/>
    </row>
    <row r="684" spans="1:9" x14ac:dyDescent="0.2">
      <c r="A684" s="1"/>
      <c r="B684" s="1"/>
      <c r="C684" s="1"/>
      <c r="D684" s="1"/>
      <c r="E684" s="1"/>
      <c r="F684" s="1"/>
      <c r="G684" s="1"/>
      <c r="H684" s="1"/>
      <c r="I684" s="1"/>
    </row>
    <row r="685" spans="1:9" x14ac:dyDescent="0.2">
      <c r="A685" s="1"/>
      <c r="B685" s="1"/>
      <c r="C685" s="1"/>
      <c r="D685" s="1"/>
      <c r="E685" s="1"/>
      <c r="F685" s="1"/>
      <c r="G685" s="1"/>
      <c r="H685" s="1"/>
      <c r="I685" s="1"/>
    </row>
    <row r="686" spans="1:9" x14ac:dyDescent="0.2">
      <c r="A686" s="1"/>
      <c r="B686" s="1"/>
      <c r="C686" s="1"/>
      <c r="D686" s="1"/>
      <c r="E686" s="1"/>
      <c r="F686" s="1"/>
      <c r="G686" s="1"/>
      <c r="H686" s="1"/>
      <c r="I686" s="1"/>
    </row>
    <row r="687" spans="1:9" x14ac:dyDescent="0.2">
      <c r="A687" s="1"/>
      <c r="B687" s="1"/>
      <c r="C687" s="1"/>
      <c r="D687" s="1"/>
      <c r="E687" s="1"/>
      <c r="F687" s="1"/>
      <c r="G687" s="1"/>
      <c r="H687" s="1"/>
      <c r="I687" s="1"/>
    </row>
    <row r="688" spans="1:9" x14ac:dyDescent="0.2">
      <c r="A688" s="1"/>
      <c r="B688" s="1"/>
      <c r="C688" s="1"/>
      <c r="D688" s="1"/>
      <c r="E688" s="1"/>
      <c r="F688" s="1"/>
      <c r="G688" s="1"/>
      <c r="H688" s="1"/>
      <c r="I688" s="1"/>
    </row>
    <row r="689" spans="1:9" x14ac:dyDescent="0.2">
      <c r="A689" s="1"/>
      <c r="B689" s="1"/>
      <c r="C689" s="1"/>
      <c r="D689" s="1"/>
      <c r="E689" s="1"/>
      <c r="F689" s="1"/>
      <c r="G689" s="1"/>
      <c r="H689" s="1"/>
      <c r="I689" s="1"/>
    </row>
    <row r="690" spans="1:9" x14ac:dyDescent="0.2">
      <c r="A690" s="1"/>
      <c r="B690" s="1"/>
      <c r="C690" s="1"/>
      <c r="D690" s="1"/>
      <c r="E690" s="1"/>
      <c r="F690" s="1"/>
      <c r="G690" s="1"/>
      <c r="H690" s="1"/>
      <c r="I690" s="1"/>
    </row>
    <row r="691" spans="1:9" x14ac:dyDescent="0.2">
      <c r="A691" s="1"/>
      <c r="B691" s="1"/>
      <c r="C691" s="1"/>
      <c r="D691" s="1"/>
      <c r="E691" s="1"/>
      <c r="F691" s="1"/>
      <c r="G691" s="1"/>
      <c r="H691" s="1"/>
      <c r="I691" s="1"/>
    </row>
    <row r="692" spans="1:9" x14ac:dyDescent="0.2">
      <c r="A692" s="1"/>
      <c r="B692" s="1"/>
      <c r="C692" s="1"/>
      <c r="D692" s="1"/>
      <c r="E692" s="1"/>
      <c r="F692" s="1"/>
      <c r="G692" s="1"/>
      <c r="H692" s="1"/>
      <c r="I692" s="1"/>
    </row>
    <row r="693" spans="1:9" x14ac:dyDescent="0.2">
      <c r="A693" s="1"/>
      <c r="B693" s="1"/>
      <c r="C693" s="1"/>
      <c r="D693" s="1"/>
      <c r="E693" s="1"/>
      <c r="F693" s="1"/>
      <c r="G693" s="1"/>
      <c r="H693" s="1"/>
      <c r="I693" s="1"/>
    </row>
    <row r="694" spans="1:9" x14ac:dyDescent="0.2">
      <c r="A694" s="1"/>
      <c r="B694" s="1"/>
      <c r="C694" s="1"/>
      <c r="D694" s="1"/>
      <c r="E694" s="1"/>
      <c r="F694" s="1"/>
      <c r="G694" s="1"/>
      <c r="H694" s="1"/>
      <c r="I694" s="1"/>
    </row>
    <row r="695" spans="1:9" x14ac:dyDescent="0.2">
      <c r="A695" s="1"/>
      <c r="B695" s="1"/>
      <c r="C695" s="1"/>
      <c r="D695" s="1"/>
      <c r="E695" s="1"/>
      <c r="F695" s="1"/>
      <c r="G695" s="1"/>
      <c r="H695" s="1"/>
      <c r="I695" s="1"/>
    </row>
    <row r="696" spans="1:9" x14ac:dyDescent="0.2">
      <c r="A696" s="1"/>
      <c r="B696" s="1"/>
      <c r="C696" s="1"/>
      <c r="D696" s="1"/>
      <c r="E696" s="1"/>
      <c r="F696" s="1"/>
      <c r="G696" s="1"/>
      <c r="H696" s="1"/>
      <c r="I696" s="1"/>
    </row>
    <row r="697" spans="1:9" x14ac:dyDescent="0.2">
      <c r="A697" s="1"/>
      <c r="B697" s="1"/>
      <c r="C697" s="1"/>
      <c r="D697" s="1"/>
      <c r="E697" s="1"/>
      <c r="F697" s="1"/>
      <c r="G697" s="1"/>
      <c r="H697" s="1"/>
      <c r="I697" s="1"/>
    </row>
    <row r="698" spans="1:9" x14ac:dyDescent="0.2">
      <c r="A698" s="1"/>
      <c r="B698" s="1"/>
      <c r="C698" s="1"/>
      <c r="D698" s="1"/>
      <c r="E698" s="1"/>
      <c r="F698" s="1"/>
      <c r="G698" s="1"/>
      <c r="H698" s="1"/>
      <c r="I698" s="1"/>
    </row>
    <row r="699" spans="1:9" x14ac:dyDescent="0.2">
      <c r="A699" s="1"/>
      <c r="B699" s="1"/>
      <c r="C699" s="1"/>
      <c r="D699" s="1"/>
      <c r="E699" s="1"/>
      <c r="F699" s="1"/>
      <c r="G699" s="1"/>
      <c r="H699" s="1"/>
      <c r="I699" s="1"/>
    </row>
    <row r="700" spans="1:9" x14ac:dyDescent="0.2">
      <c r="A700" s="1"/>
      <c r="B700" s="1"/>
      <c r="C700" s="1"/>
      <c r="D700" s="1"/>
      <c r="E700" s="1"/>
      <c r="F700" s="1"/>
      <c r="G700" s="1"/>
      <c r="H700" s="1"/>
      <c r="I700" s="1"/>
    </row>
    <row r="701" spans="1:9" x14ac:dyDescent="0.2">
      <c r="A701" s="1"/>
      <c r="B701" s="1"/>
      <c r="C701" s="1"/>
      <c r="D701" s="1"/>
      <c r="E701" s="1"/>
      <c r="F701" s="1"/>
      <c r="G701" s="1"/>
      <c r="H701" s="1"/>
      <c r="I701" s="1"/>
    </row>
    <row r="702" spans="1:9" x14ac:dyDescent="0.2">
      <c r="A702" s="1"/>
      <c r="B702" s="1"/>
      <c r="C702" s="1"/>
      <c r="D702" s="1"/>
      <c r="E702" s="1"/>
      <c r="F702" s="1"/>
      <c r="G702" s="1"/>
      <c r="H702" s="1"/>
      <c r="I702" s="1"/>
    </row>
    <row r="703" spans="1:9" x14ac:dyDescent="0.2">
      <c r="A703" s="1"/>
      <c r="B703" s="1"/>
      <c r="C703" s="1"/>
      <c r="D703" s="1"/>
      <c r="E703" s="1"/>
      <c r="F703" s="1"/>
      <c r="G703" s="1"/>
      <c r="H703" s="1"/>
      <c r="I703" s="1"/>
    </row>
    <row r="704" spans="1:9" x14ac:dyDescent="0.2">
      <c r="A704" s="1"/>
      <c r="B704" s="1"/>
      <c r="C704" s="1"/>
      <c r="D704" s="1"/>
      <c r="E704" s="1"/>
      <c r="F704" s="1"/>
      <c r="G704" s="1"/>
      <c r="H704" s="1"/>
      <c r="I704" s="1"/>
    </row>
    <row r="705" spans="1:9" x14ac:dyDescent="0.2">
      <c r="A705" s="1"/>
      <c r="B705" s="1"/>
      <c r="C705" s="1"/>
      <c r="D705" s="1"/>
      <c r="E705" s="1"/>
      <c r="F705" s="1"/>
      <c r="G705" s="1"/>
      <c r="H705" s="1"/>
      <c r="I705" s="1"/>
    </row>
    <row r="706" spans="1:9" x14ac:dyDescent="0.2">
      <c r="A706" s="1"/>
      <c r="B706" s="1"/>
      <c r="C706" s="1"/>
      <c r="D706" s="1"/>
      <c r="E706" s="1"/>
      <c r="F706" s="1"/>
      <c r="G706" s="1"/>
      <c r="H706" s="1"/>
      <c r="I706" s="1"/>
    </row>
    <row r="707" spans="1:9" x14ac:dyDescent="0.2">
      <c r="A707" s="1"/>
      <c r="B707" s="1"/>
      <c r="C707" s="1"/>
      <c r="D707" s="1"/>
      <c r="E707" s="1"/>
      <c r="F707" s="1"/>
      <c r="G707" s="1"/>
      <c r="H707" s="1"/>
      <c r="I707" s="1"/>
    </row>
    <row r="708" spans="1:9" x14ac:dyDescent="0.2">
      <c r="A708" s="1"/>
      <c r="B708" s="1"/>
      <c r="C708" s="1"/>
      <c r="D708" s="1"/>
      <c r="E708" s="1"/>
      <c r="F708" s="1"/>
      <c r="G708" s="1"/>
      <c r="H708" s="1"/>
      <c r="I708" s="1"/>
    </row>
    <row r="709" spans="1:9" x14ac:dyDescent="0.2">
      <c r="A709" s="1"/>
      <c r="B709" s="1"/>
      <c r="C709" s="1"/>
      <c r="D709" s="1"/>
      <c r="E709" s="1"/>
      <c r="F709" s="1"/>
      <c r="G709" s="1"/>
      <c r="H709" s="1"/>
      <c r="I709" s="1"/>
    </row>
    <row r="710" spans="1:9" x14ac:dyDescent="0.2">
      <c r="A710" s="1"/>
      <c r="B710" s="1"/>
      <c r="C710" s="1"/>
      <c r="D710" s="1"/>
      <c r="E710" s="1"/>
      <c r="F710" s="1"/>
      <c r="G710" s="1"/>
      <c r="H710" s="1"/>
      <c r="I710" s="1"/>
    </row>
    <row r="711" spans="1:9" x14ac:dyDescent="0.2">
      <c r="A711" s="1"/>
      <c r="B711" s="1"/>
      <c r="C711" s="1"/>
      <c r="D711" s="1"/>
      <c r="E711" s="1"/>
      <c r="F711" s="1"/>
      <c r="G711" s="1"/>
      <c r="H711" s="1"/>
      <c r="I711" s="1"/>
    </row>
    <row r="712" spans="1:9" x14ac:dyDescent="0.2">
      <c r="A712" s="1"/>
      <c r="B712" s="1"/>
      <c r="C712" s="1"/>
      <c r="D712" s="1"/>
      <c r="E712" s="1"/>
      <c r="F712" s="1"/>
      <c r="G712" s="1"/>
      <c r="H712" s="1"/>
      <c r="I712" s="1"/>
    </row>
    <row r="713" spans="1:9" x14ac:dyDescent="0.2">
      <c r="A713" s="1"/>
      <c r="B713" s="1"/>
      <c r="C713" s="1"/>
      <c r="D713" s="1"/>
      <c r="E713" s="1"/>
      <c r="F713" s="1"/>
      <c r="G713" s="1"/>
      <c r="H713" s="1"/>
      <c r="I713" s="1"/>
    </row>
    <row r="714" spans="1:9" x14ac:dyDescent="0.2">
      <c r="A714" s="1"/>
      <c r="B714" s="1"/>
      <c r="C714" s="1"/>
      <c r="D714" s="1"/>
      <c r="E714" s="1"/>
      <c r="F714" s="1"/>
      <c r="G714" s="1"/>
      <c r="H714" s="1"/>
      <c r="I714" s="1"/>
    </row>
    <row r="715" spans="1:9" x14ac:dyDescent="0.2">
      <c r="A715" s="1"/>
      <c r="B715" s="1"/>
      <c r="C715" s="1"/>
      <c r="D715" s="1"/>
      <c r="E715" s="1"/>
      <c r="F715" s="1"/>
      <c r="G715" s="1"/>
      <c r="H715" s="1"/>
      <c r="I715" s="1"/>
    </row>
    <row r="716" spans="1:9" x14ac:dyDescent="0.2">
      <c r="A716" s="1"/>
      <c r="B716" s="1"/>
      <c r="C716" s="1"/>
      <c r="D716" s="1"/>
      <c r="E716" s="1"/>
      <c r="F716" s="1"/>
      <c r="G716" s="1"/>
      <c r="H716" s="1"/>
      <c r="I716" s="1"/>
    </row>
    <row r="717" spans="1:9" x14ac:dyDescent="0.2">
      <c r="A717" s="1"/>
      <c r="B717" s="1"/>
      <c r="C717" s="1"/>
      <c r="D717" s="1"/>
      <c r="E717" s="1"/>
      <c r="F717" s="1"/>
      <c r="G717" s="1"/>
      <c r="H717" s="1"/>
      <c r="I717" s="1"/>
    </row>
    <row r="718" spans="1:9" x14ac:dyDescent="0.2">
      <c r="A718" s="1"/>
      <c r="B718" s="1"/>
      <c r="C718" s="1"/>
      <c r="D718" s="1"/>
      <c r="E718" s="1"/>
      <c r="F718" s="1"/>
      <c r="G718" s="1"/>
      <c r="H718" s="1"/>
      <c r="I718" s="1"/>
    </row>
    <row r="719" spans="1:9" x14ac:dyDescent="0.2">
      <c r="A719" s="1"/>
      <c r="B719" s="1"/>
      <c r="C719" s="1"/>
      <c r="D719" s="1"/>
      <c r="E719" s="1"/>
      <c r="F719" s="1"/>
      <c r="G719" s="1"/>
      <c r="H719" s="1"/>
      <c r="I719" s="1"/>
    </row>
    <row r="720" spans="1:9" x14ac:dyDescent="0.2">
      <c r="A720" s="1"/>
      <c r="B720" s="1"/>
      <c r="C720" s="1"/>
      <c r="D720" s="1"/>
      <c r="E720" s="1"/>
      <c r="F720" s="1"/>
      <c r="G720" s="1"/>
      <c r="H720" s="1"/>
      <c r="I720" s="1"/>
    </row>
    <row r="721" spans="1:9" x14ac:dyDescent="0.2">
      <c r="A721" s="1"/>
      <c r="B721" s="1"/>
      <c r="C721" s="1"/>
      <c r="D721" s="1"/>
      <c r="E721" s="1"/>
      <c r="F721" s="1"/>
      <c r="G721" s="1"/>
      <c r="H721" s="1"/>
      <c r="I721" s="1"/>
    </row>
    <row r="722" spans="1:9" x14ac:dyDescent="0.2">
      <c r="A722" s="1"/>
      <c r="B722" s="1"/>
      <c r="C722" s="1"/>
      <c r="D722" s="1"/>
      <c r="E722" s="1"/>
      <c r="F722" s="1"/>
      <c r="G722" s="1"/>
      <c r="H722" s="1"/>
      <c r="I722" s="1"/>
    </row>
    <row r="723" spans="1:9" x14ac:dyDescent="0.2">
      <c r="A723" s="1"/>
      <c r="B723" s="1"/>
      <c r="C723" s="1"/>
      <c r="D723" s="1"/>
      <c r="E723" s="1"/>
      <c r="F723" s="1"/>
      <c r="G723" s="1"/>
      <c r="H723" s="1"/>
      <c r="I723" s="1"/>
    </row>
    <row r="724" spans="1:9" x14ac:dyDescent="0.2">
      <c r="A724" s="1"/>
      <c r="B724" s="1"/>
      <c r="C724" s="1"/>
      <c r="D724" s="1"/>
      <c r="E724" s="1"/>
      <c r="F724" s="1"/>
      <c r="G724" s="1"/>
      <c r="H724" s="1"/>
      <c r="I724" s="1"/>
    </row>
    <row r="725" spans="1:9" x14ac:dyDescent="0.2">
      <c r="A725" s="1"/>
      <c r="B725" s="1"/>
      <c r="C725" s="1"/>
      <c r="D725" s="1"/>
      <c r="E725" s="1"/>
      <c r="F725" s="1"/>
      <c r="G725" s="1"/>
      <c r="H725" s="1"/>
      <c r="I725" s="1"/>
    </row>
    <row r="726" spans="1:9" x14ac:dyDescent="0.2">
      <c r="A726" s="1"/>
      <c r="B726" s="1"/>
      <c r="C726" s="1"/>
      <c r="D726" s="1"/>
      <c r="E726" s="1"/>
      <c r="F726" s="1"/>
      <c r="G726" s="1"/>
      <c r="H726" s="1"/>
      <c r="I726" s="1"/>
    </row>
    <row r="727" spans="1:9" x14ac:dyDescent="0.2">
      <c r="A727" s="1"/>
      <c r="B727" s="1"/>
      <c r="C727" s="1"/>
      <c r="D727" s="1"/>
      <c r="E727" s="1"/>
      <c r="F727" s="1"/>
      <c r="G727" s="1"/>
      <c r="H727" s="1"/>
      <c r="I727" s="1"/>
    </row>
    <row r="728" spans="1:9" x14ac:dyDescent="0.2">
      <c r="A728" s="1"/>
      <c r="B728" s="1"/>
      <c r="C728" s="1"/>
      <c r="D728" s="1"/>
      <c r="E728" s="1"/>
      <c r="F728" s="1"/>
      <c r="G728" s="1"/>
      <c r="H728" s="1"/>
      <c r="I728" s="1"/>
    </row>
    <row r="729" spans="1:9" x14ac:dyDescent="0.2">
      <c r="A729" s="1"/>
      <c r="B729" s="1"/>
      <c r="C729" s="1"/>
      <c r="D729" s="1"/>
      <c r="E729" s="1"/>
      <c r="F729" s="1"/>
      <c r="G729" s="1"/>
      <c r="H729" s="1"/>
      <c r="I729" s="1"/>
    </row>
    <row r="730" spans="1:9" x14ac:dyDescent="0.2">
      <c r="A730" s="1"/>
      <c r="B730" s="1"/>
      <c r="C730" s="1"/>
      <c r="D730" s="1"/>
      <c r="E730" s="1"/>
      <c r="F730" s="1"/>
      <c r="G730" s="1"/>
      <c r="H730" s="1"/>
      <c r="I730" s="1"/>
    </row>
    <row r="731" spans="1:9" x14ac:dyDescent="0.2">
      <c r="A731" s="1"/>
      <c r="B731" s="1"/>
      <c r="C731" s="1"/>
      <c r="D731" s="1"/>
      <c r="E731" s="1"/>
      <c r="F731" s="1"/>
      <c r="G731" s="1"/>
      <c r="H731" s="1"/>
      <c r="I731" s="1"/>
    </row>
    <row r="732" spans="1:9" x14ac:dyDescent="0.2">
      <c r="A732" s="1"/>
      <c r="B732" s="1"/>
      <c r="C732" s="1"/>
      <c r="D732" s="1"/>
      <c r="E732" s="1"/>
      <c r="F732" s="1"/>
      <c r="G732" s="1"/>
      <c r="H732" s="1"/>
      <c r="I732" s="1"/>
    </row>
    <row r="733" spans="1:9" x14ac:dyDescent="0.2">
      <c r="A733" s="1"/>
      <c r="B733" s="1"/>
      <c r="C733" s="1"/>
      <c r="D733" s="1"/>
      <c r="E733" s="1"/>
      <c r="F733" s="1"/>
      <c r="G733" s="1"/>
      <c r="H733" s="1"/>
      <c r="I733" s="1"/>
    </row>
    <row r="734" spans="1:9" x14ac:dyDescent="0.2">
      <c r="A734" s="1"/>
      <c r="B734" s="1"/>
      <c r="C734" s="1"/>
      <c r="D734" s="1"/>
      <c r="E734" s="1"/>
      <c r="F734" s="1"/>
      <c r="G734" s="1"/>
      <c r="H734" s="1"/>
      <c r="I734" s="1"/>
    </row>
    <row r="735" spans="1:9" x14ac:dyDescent="0.2">
      <c r="A735" s="1"/>
      <c r="B735" s="1"/>
      <c r="C735" s="1"/>
      <c r="D735" s="1"/>
      <c r="E735" s="1"/>
      <c r="F735" s="1"/>
      <c r="G735" s="1"/>
      <c r="H735" s="1"/>
      <c r="I735" s="1"/>
    </row>
    <row r="736" spans="1:9" x14ac:dyDescent="0.2">
      <c r="A736" s="1"/>
      <c r="B736" s="1"/>
      <c r="C736" s="1"/>
      <c r="D736" s="1"/>
      <c r="E736" s="1"/>
      <c r="F736" s="1"/>
      <c r="G736" s="1"/>
      <c r="H736" s="1"/>
      <c r="I736" s="1"/>
    </row>
    <row r="737" spans="1:9" x14ac:dyDescent="0.2">
      <c r="A737" s="1"/>
      <c r="B737" s="1"/>
      <c r="C737" s="1"/>
      <c r="D737" s="1"/>
      <c r="E737" s="1"/>
      <c r="F737" s="1"/>
      <c r="G737" s="1"/>
      <c r="H737" s="1"/>
      <c r="I737" s="1"/>
    </row>
    <row r="738" spans="1:9" x14ac:dyDescent="0.2">
      <c r="A738" s="1"/>
      <c r="B738" s="1"/>
      <c r="C738" s="1"/>
      <c r="D738" s="1"/>
      <c r="E738" s="1"/>
      <c r="F738" s="1"/>
      <c r="G738" s="1"/>
      <c r="H738" s="1"/>
      <c r="I738" s="1"/>
    </row>
    <row r="739" spans="1:9" x14ac:dyDescent="0.2">
      <c r="A739" s="1"/>
      <c r="B739" s="1"/>
      <c r="C739" s="1"/>
      <c r="D739" s="1"/>
      <c r="E739" s="1"/>
      <c r="F739" s="1"/>
      <c r="G739" s="1"/>
      <c r="H739" s="1"/>
      <c r="I739" s="1"/>
    </row>
    <row r="740" spans="1:9" x14ac:dyDescent="0.2">
      <c r="A740" s="1"/>
      <c r="B740" s="1"/>
      <c r="C740" s="1"/>
      <c r="D740" s="1"/>
      <c r="E740" s="1"/>
      <c r="F740" s="1"/>
      <c r="G740" s="1"/>
      <c r="H740" s="1"/>
      <c r="I740" s="1"/>
    </row>
    <row r="741" spans="1:9" x14ac:dyDescent="0.2">
      <c r="A741" s="1"/>
      <c r="B741" s="1"/>
      <c r="C741" s="1"/>
      <c r="D741" s="1"/>
      <c r="E741" s="1"/>
      <c r="F741" s="1"/>
      <c r="G741" s="1"/>
      <c r="H741" s="1"/>
      <c r="I741" s="1"/>
    </row>
    <row r="742" spans="1:9" x14ac:dyDescent="0.2">
      <c r="A742" s="1"/>
      <c r="B742" s="1"/>
      <c r="C742" s="1"/>
      <c r="D742" s="1"/>
      <c r="E742" s="1"/>
      <c r="F742" s="1"/>
      <c r="G742" s="1"/>
      <c r="H742" s="1"/>
      <c r="I742" s="1"/>
    </row>
    <row r="743" spans="1:9" x14ac:dyDescent="0.2">
      <c r="A743" s="1"/>
      <c r="B743" s="1"/>
      <c r="C743" s="1"/>
      <c r="D743" s="1"/>
      <c r="E743" s="1"/>
      <c r="F743" s="1"/>
      <c r="G743" s="1"/>
      <c r="H743" s="1"/>
      <c r="I743" s="1"/>
    </row>
    <row r="744" spans="1:9" x14ac:dyDescent="0.2">
      <c r="A744" s="1"/>
      <c r="B744" s="1"/>
      <c r="C744" s="1"/>
      <c r="D744" s="1"/>
      <c r="E744" s="1"/>
      <c r="F744" s="1"/>
      <c r="G744" s="1"/>
      <c r="H744" s="1"/>
      <c r="I744" s="1"/>
    </row>
    <row r="745" spans="1:9" x14ac:dyDescent="0.2">
      <c r="A745" s="1"/>
      <c r="B745" s="1"/>
      <c r="C745" s="1"/>
      <c r="D745" s="1"/>
      <c r="E745" s="1"/>
      <c r="F745" s="1"/>
      <c r="G745" s="1"/>
      <c r="H745" s="1"/>
      <c r="I745" s="1"/>
    </row>
    <row r="746" spans="1:9" x14ac:dyDescent="0.2">
      <c r="A746" s="1"/>
      <c r="B746" s="1"/>
      <c r="C746" s="1"/>
      <c r="D746" s="1"/>
      <c r="E746" s="1"/>
      <c r="F746" s="1"/>
      <c r="G746" s="1"/>
      <c r="H746" s="1"/>
      <c r="I746" s="1"/>
    </row>
    <row r="747" spans="1:9" x14ac:dyDescent="0.2">
      <c r="A747" s="1"/>
      <c r="B747" s="1"/>
      <c r="C747" s="1"/>
      <c r="D747" s="1"/>
      <c r="E747" s="1"/>
      <c r="F747" s="1"/>
      <c r="G747" s="1"/>
      <c r="H747" s="1"/>
      <c r="I747" s="1"/>
    </row>
    <row r="748" spans="1:9" x14ac:dyDescent="0.2">
      <c r="A748" s="1"/>
      <c r="B748" s="1"/>
      <c r="C748" s="1"/>
      <c r="D748" s="1"/>
      <c r="E748" s="1"/>
      <c r="F748" s="1"/>
      <c r="G748" s="1"/>
      <c r="H748" s="1"/>
      <c r="I748" s="1"/>
    </row>
    <row r="749" spans="1:9" x14ac:dyDescent="0.2">
      <c r="A749" s="1"/>
      <c r="B749" s="1"/>
      <c r="C749" s="1"/>
      <c r="D749" s="1"/>
      <c r="E749" s="1"/>
      <c r="F749" s="1"/>
      <c r="G749" s="1"/>
      <c r="H749" s="1"/>
      <c r="I749" s="1"/>
    </row>
    <row r="750" spans="1:9" x14ac:dyDescent="0.2">
      <c r="A750" s="1"/>
      <c r="B750" s="1"/>
      <c r="C750" s="1"/>
      <c r="D750" s="1"/>
      <c r="E750" s="1"/>
      <c r="F750" s="1"/>
      <c r="G750" s="1"/>
      <c r="H750" s="1"/>
      <c r="I750" s="1"/>
    </row>
    <row r="751" spans="1:9" x14ac:dyDescent="0.2">
      <c r="A751" s="1"/>
      <c r="B751" s="1"/>
      <c r="C751" s="1"/>
      <c r="D751" s="1"/>
      <c r="E751" s="1"/>
      <c r="F751" s="1"/>
      <c r="G751" s="1"/>
      <c r="H751" s="1"/>
      <c r="I751" s="1"/>
    </row>
    <row r="752" spans="1:9" x14ac:dyDescent="0.2">
      <c r="A752" s="1"/>
      <c r="B752" s="1"/>
      <c r="C752" s="1"/>
      <c r="D752" s="1"/>
      <c r="E752" s="1"/>
      <c r="F752" s="1"/>
      <c r="G752" s="1"/>
      <c r="H752" s="1"/>
      <c r="I752" s="1"/>
    </row>
    <row r="753" spans="1:9" x14ac:dyDescent="0.2">
      <c r="A753" s="1"/>
      <c r="B753" s="1"/>
      <c r="C753" s="1"/>
      <c r="D753" s="1"/>
      <c r="E753" s="1"/>
      <c r="F753" s="1"/>
      <c r="G753" s="1"/>
      <c r="H753" s="1"/>
      <c r="I753" s="1"/>
    </row>
    <row r="754" spans="1:9" x14ac:dyDescent="0.2">
      <c r="A754" s="1"/>
      <c r="B754" s="1"/>
      <c r="C754" s="1"/>
      <c r="D754" s="1"/>
      <c r="E754" s="1"/>
      <c r="F754" s="1"/>
      <c r="G754" s="1"/>
      <c r="H754" s="1"/>
      <c r="I754" s="1"/>
    </row>
    <row r="755" spans="1:9" x14ac:dyDescent="0.2">
      <c r="A755" s="1"/>
      <c r="B755" s="1"/>
      <c r="C755" s="1"/>
      <c r="D755" s="1"/>
      <c r="E755" s="1"/>
      <c r="F755" s="1"/>
      <c r="G755" s="1"/>
      <c r="H755" s="1"/>
      <c r="I755" s="1"/>
    </row>
    <row r="756" spans="1:9" x14ac:dyDescent="0.2">
      <c r="A756" s="1"/>
      <c r="B756" s="1"/>
      <c r="C756" s="1"/>
      <c r="D756" s="1"/>
      <c r="E756" s="1"/>
      <c r="F756" s="1"/>
      <c r="G756" s="1"/>
      <c r="H756" s="1"/>
      <c r="I756" s="1"/>
    </row>
    <row r="757" spans="1:9" x14ac:dyDescent="0.2">
      <c r="A757" s="1"/>
      <c r="B757" s="1"/>
      <c r="C757" s="1"/>
      <c r="D757" s="1"/>
      <c r="E757" s="1"/>
      <c r="F757" s="1"/>
      <c r="G757" s="1"/>
      <c r="H757" s="1"/>
      <c r="I757" s="1"/>
    </row>
    <row r="758" spans="1:9" x14ac:dyDescent="0.2">
      <c r="A758" s="1"/>
      <c r="B758" s="1"/>
      <c r="C758" s="1"/>
      <c r="D758" s="1"/>
      <c r="E758" s="1"/>
      <c r="F758" s="1"/>
      <c r="G758" s="1"/>
      <c r="H758" s="1"/>
      <c r="I758" s="1"/>
    </row>
    <row r="759" spans="1:9" x14ac:dyDescent="0.2">
      <c r="A759" s="1"/>
      <c r="B759" s="1"/>
      <c r="C759" s="1"/>
      <c r="D759" s="1"/>
      <c r="E759" s="1"/>
      <c r="F759" s="1"/>
      <c r="G759" s="1"/>
      <c r="H759" s="1"/>
      <c r="I759" s="1"/>
    </row>
    <row r="760" spans="1:9" x14ac:dyDescent="0.2">
      <c r="A760" s="1"/>
      <c r="B760" s="1"/>
      <c r="C760" s="1"/>
      <c r="D760" s="1"/>
      <c r="E760" s="1"/>
      <c r="F760" s="1"/>
      <c r="G760" s="1"/>
      <c r="H760" s="1"/>
      <c r="I760" s="1"/>
    </row>
    <row r="761" spans="1:9" x14ac:dyDescent="0.2">
      <c r="A761" s="1"/>
      <c r="B761" s="1"/>
      <c r="C761" s="1"/>
      <c r="D761" s="1"/>
      <c r="E761" s="1"/>
      <c r="F761" s="1"/>
      <c r="G761" s="1"/>
      <c r="H761" s="1"/>
      <c r="I761" s="1"/>
    </row>
    <row r="762" spans="1:9" x14ac:dyDescent="0.2">
      <c r="A762" s="1"/>
      <c r="B762" s="1"/>
      <c r="C762" s="1"/>
      <c r="D762" s="1"/>
      <c r="E762" s="1"/>
      <c r="F762" s="1"/>
      <c r="G762" s="1"/>
      <c r="H762" s="1"/>
      <c r="I762" s="1"/>
    </row>
    <row r="763" spans="1:9" x14ac:dyDescent="0.2">
      <c r="A763" s="1"/>
      <c r="B763" s="1"/>
      <c r="C763" s="1"/>
      <c r="D763" s="1"/>
      <c r="E763" s="1"/>
      <c r="F763" s="1"/>
      <c r="G763" s="1"/>
      <c r="H763" s="1"/>
      <c r="I763" s="1"/>
    </row>
    <row r="764" spans="1:9" x14ac:dyDescent="0.2">
      <c r="A764" s="1"/>
      <c r="B764" s="1"/>
      <c r="C764" s="1"/>
      <c r="D764" s="1"/>
      <c r="E764" s="1"/>
      <c r="F764" s="1"/>
      <c r="G764" s="1"/>
      <c r="H764" s="1"/>
      <c r="I764" s="1"/>
    </row>
    <row r="765" spans="1:9" x14ac:dyDescent="0.2">
      <c r="A765" s="1"/>
      <c r="B765" s="1"/>
      <c r="C765" s="1"/>
      <c r="D765" s="1"/>
      <c r="E765" s="1"/>
      <c r="F765" s="1"/>
      <c r="G765" s="1"/>
      <c r="H765" s="1"/>
      <c r="I765" s="1"/>
    </row>
    <row r="766" spans="1:9" x14ac:dyDescent="0.2">
      <c r="A766" s="1"/>
      <c r="B766" s="1"/>
      <c r="C766" s="1"/>
      <c r="D766" s="1"/>
      <c r="E766" s="1"/>
      <c r="F766" s="1"/>
      <c r="G766" s="1"/>
      <c r="H766" s="1"/>
      <c r="I766" s="1"/>
    </row>
    <row r="767" spans="1:9" x14ac:dyDescent="0.2">
      <c r="A767" s="1"/>
      <c r="B767" s="1"/>
      <c r="C767" s="1"/>
      <c r="D767" s="1"/>
      <c r="E767" s="1"/>
      <c r="F767" s="1"/>
      <c r="G767" s="1"/>
      <c r="H767" s="1"/>
      <c r="I767" s="1"/>
    </row>
    <row r="768" spans="1:9" x14ac:dyDescent="0.2">
      <c r="A768" s="1"/>
      <c r="B768" s="1"/>
      <c r="C768" s="1"/>
      <c r="D768" s="1"/>
      <c r="E768" s="1"/>
      <c r="F768" s="1"/>
      <c r="G768" s="1"/>
      <c r="H768" s="1"/>
      <c r="I768" s="1"/>
    </row>
    <row r="769" spans="1:9" x14ac:dyDescent="0.2">
      <c r="A769" s="1"/>
      <c r="B769" s="1"/>
      <c r="C769" s="1"/>
      <c r="D769" s="1"/>
      <c r="E769" s="1"/>
      <c r="F769" s="1"/>
      <c r="G769" s="1"/>
      <c r="H769" s="1"/>
      <c r="I769" s="1"/>
    </row>
    <row r="770" spans="1:9" x14ac:dyDescent="0.2">
      <c r="A770" s="1"/>
      <c r="B770" s="1"/>
      <c r="C770" s="1"/>
      <c r="D770" s="1"/>
      <c r="E770" s="1"/>
      <c r="F770" s="1"/>
      <c r="G770" s="1"/>
      <c r="H770" s="1"/>
      <c r="I770" s="1"/>
    </row>
    <row r="771" spans="1:9" x14ac:dyDescent="0.2">
      <c r="A771" s="1"/>
      <c r="B771" s="1"/>
      <c r="C771" s="1"/>
      <c r="D771" s="1"/>
      <c r="E771" s="1"/>
      <c r="F771" s="1"/>
      <c r="G771" s="1"/>
      <c r="H771" s="1"/>
      <c r="I771" s="1"/>
    </row>
    <row r="772" spans="1:9" x14ac:dyDescent="0.2">
      <c r="A772" s="1"/>
      <c r="B772" s="1"/>
      <c r="C772" s="1"/>
      <c r="D772" s="1"/>
      <c r="E772" s="1"/>
      <c r="F772" s="1"/>
      <c r="G772" s="1"/>
      <c r="H772" s="1"/>
      <c r="I772" s="1"/>
    </row>
    <row r="773" spans="1:9" x14ac:dyDescent="0.2">
      <c r="A773" s="1"/>
      <c r="B773" s="1"/>
      <c r="C773" s="1"/>
      <c r="D773" s="1"/>
      <c r="E773" s="1"/>
      <c r="F773" s="1"/>
      <c r="G773" s="1"/>
      <c r="H773" s="1"/>
      <c r="I773" s="1"/>
    </row>
    <row r="774" spans="1:9" x14ac:dyDescent="0.2">
      <c r="A774" s="1"/>
      <c r="B774" s="1"/>
      <c r="C774" s="1"/>
      <c r="D774" s="1"/>
      <c r="E774" s="1"/>
      <c r="F774" s="1"/>
      <c r="G774" s="1"/>
      <c r="H774" s="1"/>
      <c r="I774" s="1"/>
    </row>
    <row r="775" spans="1:9" x14ac:dyDescent="0.2">
      <c r="A775" s="1"/>
      <c r="B775" s="1"/>
      <c r="C775" s="1"/>
      <c r="D775" s="1"/>
      <c r="E775" s="1"/>
      <c r="F775" s="1"/>
      <c r="G775" s="1"/>
      <c r="H775" s="1"/>
      <c r="I775" s="1"/>
    </row>
    <row r="776" spans="1:9" x14ac:dyDescent="0.2">
      <c r="A776" s="1"/>
      <c r="B776" s="1"/>
      <c r="C776" s="1"/>
      <c r="D776" s="1"/>
      <c r="E776" s="1"/>
      <c r="F776" s="1"/>
      <c r="G776" s="1"/>
      <c r="H776" s="1"/>
      <c r="I776" s="1"/>
    </row>
    <row r="777" spans="1:9" x14ac:dyDescent="0.2">
      <c r="A777" s="1"/>
      <c r="B777" s="1"/>
      <c r="C777" s="1"/>
      <c r="D777" s="1"/>
      <c r="E777" s="1"/>
      <c r="F777" s="1"/>
      <c r="G777" s="1"/>
      <c r="H777" s="1"/>
      <c r="I777" s="1"/>
    </row>
    <row r="778" spans="1:9" x14ac:dyDescent="0.2">
      <c r="A778" s="1"/>
      <c r="B778" s="1"/>
      <c r="C778" s="1"/>
      <c r="D778" s="1"/>
      <c r="E778" s="1"/>
      <c r="F778" s="1"/>
      <c r="G778" s="1"/>
      <c r="H778" s="1"/>
      <c r="I778" s="1"/>
    </row>
    <row r="779" spans="1:9" x14ac:dyDescent="0.2">
      <c r="A779" s="1"/>
      <c r="B779" s="1"/>
      <c r="C779" s="1"/>
      <c r="D779" s="1"/>
      <c r="E779" s="1"/>
      <c r="F779" s="1"/>
      <c r="G779" s="1"/>
      <c r="H779" s="1"/>
      <c r="I779" s="1"/>
    </row>
    <row r="780" spans="1:9" x14ac:dyDescent="0.2">
      <c r="A780" s="1"/>
      <c r="B780" s="1"/>
      <c r="C780" s="1"/>
      <c r="D780" s="1"/>
      <c r="E780" s="1"/>
      <c r="F780" s="1"/>
      <c r="G780" s="1"/>
      <c r="H780" s="1"/>
      <c r="I780" s="1"/>
    </row>
    <row r="781" spans="1:9" x14ac:dyDescent="0.2">
      <c r="A781" s="1"/>
      <c r="B781" s="1"/>
      <c r="C781" s="1"/>
      <c r="D781" s="1"/>
      <c r="E781" s="1"/>
      <c r="F781" s="1"/>
      <c r="G781" s="1"/>
      <c r="H781" s="1"/>
      <c r="I781" s="1"/>
    </row>
    <row r="782" spans="1:9" x14ac:dyDescent="0.2">
      <c r="A782" s="1"/>
      <c r="B782" s="1"/>
      <c r="C782" s="1"/>
      <c r="D782" s="1"/>
      <c r="E782" s="1"/>
      <c r="F782" s="1"/>
      <c r="G782" s="1"/>
      <c r="H782" s="1"/>
      <c r="I782" s="1"/>
    </row>
    <row r="783" spans="1:9" x14ac:dyDescent="0.2">
      <c r="A783" s="1"/>
      <c r="B783" s="1"/>
      <c r="C783" s="1"/>
      <c r="D783" s="1"/>
      <c r="E783" s="1"/>
      <c r="F783" s="1"/>
      <c r="G783" s="1"/>
      <c r="H783" s="1"/>
      <c r="I783" s="1"/>
    </row>
    <row r="784" spans="1:9" x14ac:dyDescent="0.2">
      <c r="A784" s="1"/>
      <c r="B784" s="1"/>
      <c r="C784" s="1"/>
      <c r="D784" s="1"/>
      <c r="E784" s="1"/>
      <c r="F784" s="1"/>
      <c r="G784" s="1"/>
      <c r="H784" s="1"/>
      <c r="I784" s="1"/>
    </row>
    <row r="785" spans="1:9" x14ac:dyDescent="0.2">
      <c r="A785" s="1"/>
      <c r="B785" s="1"/>
      <c r="C785" s="1"/>
      <c r="D785" s="1"/>
      <c r="E785" s="1"/>
      <c r="F785" s="1"/>
      <c r="G785" s="1"/>
      <c r="H785" s="1"/>
      <c r="I785" s="1"/>
    </row>
    <row r="786" spans="1:9" x14ac:dyDescent="0.2">
      <c r="A786" s="1"/>
      <c r="B786" s="1"/>
      <c r="C786" s="1"/>
      <c r="D786" s="1"/>
      <c r="E786" s="1"/>
      <c r="F786" s="1"/>
      <c r="G786" s="1"/>
      <c r="H786" s="1"/>
      <c r="I786" s="1"/>
    </row>
    <row r="787" spans="1:9" x14ac:dyDescent="0.2">
      <c r="A787" s="1"/>
      <c r="B787" s="1"/>
      <c r="C787" s="1"/>
      <c r="D787" s="1"/>
      <c r="E787" s="1"/>
      <c r="F787" s="1"/>
      <c r="G787" s="1"/>
      <c r="H787" s="1"/>
      <c r="I787" s="1"/>
    </row>
    <row r="788" spans="1:9" x14ac:dyDescent="0.2">
      <c r="A788" s="1"/>
      <c r="B788" s="1"/>
      <c r="C788" s="1"/>
      <c r="D788" s="1"/>
      <c r="E788" s="1"/>
      <c r="F788" s="1"/>
      <c r="G788" s="1"/>
      <c r="H788" s="1"/>
      <c r="I788" s="1"/>
    </row>
    <row r="789" spans="1:9" x14ac:dyDescent="0.2">
      <c r="A789" s="1"/>
      <c r="B789" s="1"/>
      <c r="C789" s="1"/>
      <c r="D789" s="1"/>
      <c r="E789" s="1"/>
      <c r="F789" s="1"/>
      <c r="G789" s="1"/>
      <c r="H789" s="1"/>
      <c r="I789" s="1"/>
    </row>
    <row r="790" spans="1:9" x14ac:dyDescent="0.2">
      <c r="A790" s="1"/>
      <c r="B790" s="1"/>
      <c r="C790" s="1"/>
      <c r="D790" s="1"/>
      <c r="E790" s="1"/>
      <c r="F790" s="1"/>
      <c r="G790" s="1"/>
      <c r="H790" s="1"/>
      <c r="I790" s="1"/>
    </row>
    <row r="791" spans="1:9" x14ac:dyDescent="0.2">
      <c r="A791" s="1"/>
      <c r="B791" s="1"/>
      <c r="C791" s="1"/>
      <c r="D791" s="1"/>
      <c r="E791" s="1"/>
      <c r="F791" s="1"/>
      <c r="G791" s="1"/>
      <c r="H791" s="1"/>
      <c r="I791" s="1"/>
    </row>
    <row r="792" spans="1:9" x14ac:dyDescent="0.2">
      <c r="A792" s="1"/>
      <c r="B792" s="1"/>
      <c r="C792" s="1"/>
      <c r="D792" s="1"/>
      <c r="E792" s="1"/>
      <c r="F792" s="1"/>
      <c r="G792" s="1"/>
      <c r="H792" s="1"/>
      <c r="I792" s="1"/>
    </row>
    <row r="793" spans="1:9" x14ac:dyDescent="0.2">
      <c r="A793" s="1"/>
      <c r="B793" s="1"/>
      <c r="C793" s="1"/>
      <c r="D793" s="1"/>
      <c r="E793" s="1"/>
      <c r="F793" s="1"/>
      <c r="G793" s="1"/>
      <c r="H793" s="1"/>
      <c r="I793" s="1"/>
    </row>
    <row r="794" spans="1:9" x14ac:dyDescent="0.2">
      <c r="A794" s="1"/>
      <c r="B794" s="1"/>
      <c r="C794" s="1"/>
      <c r="D794" s="1"/>
      <c r="E794" s="1"/>
      <c r="F794" s="1"/>
      <c r="G794" s="1"/>
      <c r="H794" s="1"/>
      <c r="I794" s="1"/>
    </row>
    <row r="795" spans="1:9" x14ac:dyDescent="0.2">
      <c r="A795" s="1"/>
      <c r="B795" s="1"/>
      <c r="C795" s="1"/>
      <c r="D795" s="1"/>
      <c r="E795" s="1"/>
      <c r="F795" s="1"/>
      <c r="G795" s="1"/>
      <c r="H795" s="1"/>
      <c r="I795" s="1"/>
    </row>
    <row r="796" spans="1:9" x14ac:dyDescent="0.2">
      <c r="A796" s="1"/>
      <c r="B796" s="1"/>
      <c r="C796" s="1"/>
      <c r="D796" s="1"/>
      <c r="E796" s="1"/>
      <c r="F796" s="1"/>
      <c r="G796" s="1"/>
      <c r="H796" s="1"/>
      <c r="I796" s="1"/>
    </row>
    <row r="797" spans="1:9" x14ac:dyDescent="0.2">
      <c r="A797" s="1"/>
      <c r="B797" s="1"/>
      <c r="C797" s="1"/>
      <c r="D797" s="1"/>
      <c r="E797" s="1"/>
      <c r="F797" s="1"/>
      <c r="G797" s="1"/>
      <c r="H797" s="1"/>
      <c r="I797" s="1"/>
    </row>
    <row r="798" spans="1:9" x14ac:dyDescent="0.2">
      <c r="A798" s="1"/>
      <c r="B798" s="1"/>
      <c r="C798" s="1"/>
      <c r="D798" s="1"/>
      <c r="E798" s="1"/>
      <c r="F798" s="1"/>
      <c r="G798" s="1"/>
      <c r="H798" s="1"/>
      <c r="I798" s="1"/>
    </row>
    <row r="799" spans="1:9" x14ac:dyDescent="0.2">
      <c r="A799" s="1"/>
      <c r="B799" s="1"/>
      <c r="C799" s="1"/>
      <c r="D799" s="1"/>
      <c r="E799" s="1"/>
      <c r="F799" s="1"/>
      <c r="G799" s="1"/>
      <c r="H799" s="1"/>
      <c r="I799" s="1"/>
    </row>
    <row r="800" spans="1:9" x14ac:dyDescent="0.2">
      <c r="A800" s="1"/>
      <c r="B800" s="1"/>
      <c r="C800" s="1"/>
      <c r="D800" s="1"/>
      <c r="E800" s="1"/>
      <c r="F800" s="1"/>
      <c r="G800" s="1"/>
      <c r="H800" s="1"/>
      <c r="I800" s="1"/>
    </row>
    <row r="801" spans="1:9" x14ac:dyDescent="0.2">
      <c r="A801" s="1"/>
      <c r="B801" s="1"/>
      <c r="C801" s="1"/>
      <c r="D801" s="1"/>
      <c r="E801" s="1"/>
      <c r="F801" s="1"/>
      <c r="G801" s="1"/>
      <c r="H801" s="1"/>
      <c r="I801" s="1"/>
    </row>
    <row r="802" spans="1:9" x14ac:dyDescent="0.2">
      <c r="A802" s="1"/>
      <c r="B802" s="1"/>
      <c r="C802" s="1"/>
      <c r="D802" s="1"/>
      <c r="E802" s="1"/>
      <c r="F802" s="1"/>
      <c r="G802" s="1"/>
      <c r="H802" s="1"/>
      <c r="I802" s="1"/>
    </row>
    <row r="803" spans="1:9" x14ac:dyDescent="0.2">
      <c r="A803" s="1"/>
      <c r="B803" s="1"/>
      <c r="C803" s="1"/>
      <c r="D803" s="1"/>
      <c r="E803" s="1"/>
      <c r="F803" s="1"/>
      <c r="G803" s="1"/>
      <c r="H803" s="1"/>
      <c r="I803" s="1"/>
    </row>
    <row r="804" spans="1:9" x14ac:dyDescent="0.2">
      <c r="A804" s="1"/>
      <c r="B804" s="1"/>
      <c r="C804" s="1"/>
      <c r="D804" s="1"/>
      <c r="E804" s="1"/>
      <c r="F804" s="1"/>
      <c r="G804" s="1"/>
      <c r="H804" s="1"/>
      <c r="I804" s="1"/>
    </row>
    <row r="805" spans="1:9" x14ac:dyDescent="0.2">
      <c r="A805" s="1"/>
      <c r="B805" s="1"/>
      <c r="C805" s="1"/>
      <c r="D805" s="1"/>
      <c r="E805" s="1"/>
      <c r="F805" s="1"/>
      <c r="G805" s="1"/>
      <c r="H805" s="1"/>
      <c r="I805" s="1"/>
    </row>
    <row r="806" spans="1:9" x14ac:dyDescent="0.2">
      <c r="A806" s="1"/>
      <c r="B806" s="1"/>
      <c r="C806" s="1"/>
      <c r="D806" s="1"/>
      <c r="E806" s="1"/>
      <c r="F806" s="1"/>
      <c r="G806" s="1"/>
      <c r="H806" s="1"/>
      <c r="I806" s="1"/>
    </row>
    <row r="807" spans="1:9" x14ac:dyDescent="0.2">
      <c r="A807" s="1"/>
      <c r="B807" s="1"/>
      <c r="C807" s="1"/>
      <c r="D807" s="1"/>
      <c r="E807" s="1"/>
      <c r="F807" s="1"/>
      <c r="G807" s="1"/>
      <c r="H807" s="1"/>
      <c r="I807" s="1"/>
    </row>
    <row r="808" spans="1:9" x14ac:dyDescent="0.2">
      <c r="A808" s="1"/>
      <c r="B808" s="1"/>
      <c r="C808" s="1"/>
      <c r="D808" s="1"/>
      <c r="E808" s="1"/>
      <c r="F808" s="1"/>
      <c r="G808" s="1"/>
      <c r="H808" s="1"/>
      <c r="I808" s="1"/>
    </row>
    <row r="809" spans="1:9" x14ac:dyDescent="0.2">
      <c r="A809" s="1"/>
      <c r="B809" s="1"/>
      <c r="C809" s="1"/>
      <c r="D809" s="1"/>
      <c r="E809" s="1"/>
      <c r="F809" s="1"/>
      <c r="G809" s="1"/>
      <c r="H809" s="1"/>
      <c r="I809" s="1"/>
    </row>
    <row r="810" spans="1:9" x14ac:dyDescent="0.2">
      <c r="A810" s="1"/>
      <c r="B810" s="1"/>
      <c r="C810" s="1"/>
      <c r="D810" s="1"/>
      <c r="E810" s="1"/>
      <c r="F810" s="1"/>
      <c r="G810" s="1"/>
      <c r="H810" s="1"/>
      <c r="I810" s="1"/>
    </row>
    <row r="811" spans="1:9" x14ac:dyDescent="0.2">
      <c r="A811" s="1"/>
      <c r="B811" s="1"/>
      <c r="C811" s="1"/>
      <c r="D811" s="1"/>
      <c r="E811" s="1"/>
      <c r="F811" s="1"/>
      <c r="G811" s="1"/>
      <c r="H811" s="1"/>
      <c r="I811" s="1"/>
    </row>
    <row r="812" spans="1:9" x14ac:dyDescent="0.2">
      <c r="A812" s="1"/>
      <c r="B812" s="1"/>
      <c r="C812" s="1"/>
      <c r="D812" s="1"/>
      <c r="E812" s="1"/>
      <c r="F812" s="1"/>
      <c r="G812" s="1"/>
      <c r="H812" s="1"/>
      <c r="I812" s="1"/>
    </row>
    <row r="813" spans="1:9" x14ac:dyDescent="0.2">
      <c r="A813" s="1"/>
      <c r="B813" s="1"/>
      <c r="C813" s="1"/>
      <c r="D813" s="1"/>
      <c r="E813" s="1"/>
      <c r="F813" s="1"/>
      <c r="G813" s="1"/>
      <c r="H813" s="1"/>
      <c r="I813" s="1"/>
    </row>
    <row r="814" spans="1:9" x14ac:dyDescent="0.2">
      <c r="A814" s="1"/>
      <c r="B814" s="1"/>
      <c r="C814" s="1"/>
      <c r="D814" s="1"/>
      <c r="E814" s="1"/>
      <c r="F814" s="1"/>
      <c r="G814" s="1"/>
      <c r="H814" s="1"/>
      <c r="I814" s="1"/>
    </row>
    <row r="815" spans="1:9" x14ac:dyDescent="0.2">
      <c r="A815" s="1"/>
      <c r="B815" s="1"/>
      <c r="C815" s="1"/>
      <c r="D815" s="1"/>
      <c r="E815" s="1"/>
      <c r="F815" s="1"/>
      <c r="G815" s="1"/>
      <c r="H815" s="1"/>
      <c r="I815" s="1"/>
    </row>
    <row r="816" spans="1:9" x14ac:dyDescent="0.2">
      <c r="A816" s="1"/>
      <c r="B816" s="1"/>
      <c r="C816" s="1"/>
      <c r="D816" s="1"/>
      <c r="E816" s="1"/>
      <c r="F816" s="1"/>
      <c r="G816" s="1"/>
      <c r="H816" s="1"/>
      <c r="I816" s="1"/>
    </row>
    <row r="817" spans="1:9" x14ac:dyDescent="0.2">
      <c r="A817" s="1"/>
      <c r="B817" s="1"/>
      <c r="C817" s="1"/>
      <c r="D817" s="1"/>
      <c r="E817" s="1"/>
      <c r="F817" s="1"/>
      <c r="G817" s="1"/>
      <c r="H817" s="1"/>
      <c r="I817" s="1"/>
    </row>
    <row r="818" spans="1:9" x14ac:dyDescent="0.2">
      <c r="A818" s="1"/>
      <c r="B818" s="1"/>
      <c r="C818" s="1"/>
      <c r="D818" s="1"/>
      <c r="E818" s="1"/>
      <c r="F818" s="1"/>
      <c r="G818" s="1"/>
      <c r="H818" s="1"/>
      <c r="I818" s="1"/>
    </row>
    <row r="819" spans="1:9" x14ac:dyDescent="0.2">
      <c r="A819" s="1"/>
      <c r="B819" s="1"/>
      <c r="C819" s="1"/>
      <c r="D819" s="1"/>
      <c r="E819" s="1"/>
      <c r="F819" s="1"/>
      <c r="G819" s="1"/>
      <c r="H819" s="1"/>
      <c r="I819" s="1"/>
    </row>
    <row r="820" spans="1:9" x14ac:dyDescent="0.2">
      <c r="A820" s="1"/>
      <c r="B820" s="1"/>
      <c r="C820" s="1"/>
      <c r="D820" s="1"/>
      <c r="E820" s="1"/>
      <c r="F820" s="1"/>
      <c r="G820" s="1"/>
      <c r="H820" s="1"/>
      <c r="I820" s="1"/>
    </row>
    <row r="821" spans="1:9" x14ac:dyDescent="0.2">
      <c r="A821" s="1"/>
      <c r="B821" s="1"/>
      <c r="C821" s="1"/>
      <c r="D821" s="1"/>
      <c r="E821" s="1"/>
      <c r="F821" s="1"/>
      <c r="G821" s="1"/>
      <c r="H821" s="1"/>
      <c r="I821" s="1"/>
    </row>
    <row r="822" spans="1:9" x14ac:dyDescent="0.2">
      <c r="A822" s="1"/>
      <c r="B822" s="1"/>
      <c r="C822" s="1"/>
      <c r="D822" s="1"/>
      <c r="E822" s="1"/>
      <c r="F822" s="1"/>
      <c r="G822" s="1"/>
      <c r="H822" s="1"/>
      <c r="I822" s="1"/>
    </row>
    <row r="823" spans="1:9" x14ac:dyDescent="0.2">
      <c r="A823" s="1"/>
      <c r="B823" s="1"/>
      <c r="C823" s="1"/>
      <c r="D823" s="1"/>
      <c r="E823" s="1"/>
      <c r="F823" s="1"/>
      <c r="G823" s="1"/>
      <c r="H823" s="1"/>
      <c r="I823" s="1"/>
    </row>
    <row r="824" spans="1:9" x14ac:dyDescent="0.2">
      <c r="A824" s="1"/>
      <c r="B824" s="1"/>
      <c r="C824" s="1"/>
      <c r="D824" s="1"/>
      <c r="E824" s="1"/>
      <c r="F824" s="1"/>
      <c r="G824" s="1"/>
      <c r="H824" s="1"/>
      <c r="I824" s="1"/>
    </row>
    <row r="825" spans="1:9" x14ac:dyDescent="0.2">
      <c r="A825" s="1"/>
      <c r="B825" s="1"/>
      <c r="C825" s="1"/>
      <c r="D825" s="1"/>
      <c r="E825" s="1"/>
      <c r="F825" s="1"/>
      <c r="G825" s="1"/>
      <c r="H825" s="1"/>
      <c r="I825" s="1"/>
    </row>
    <row r="826" spans="1:9" x14ac:dyDescent="0.2">
      <c r="A826" s="1"/>
      <c r="B826" s="1"/>
      <c r="C826" s="1"/>
      <c r="D826" s="1"/>
      <c r="E826" s="1"/>
      <c r="F826" s="1"/>
      <c r="G826" s="1"/>
      <c r="H826" s="1"/>
      <c r="I826" s="1"/>
    </row>
    <row r="827" spans="1:9" x14ac:dyDescent="0.2">
      <c r="A827" s="1"/>
      <c r="B827" s="1"/>
      <c r="C827" s="1"/>
      <c r="D827" s="1"/>
      <c r="E827" s="1"/>
      <c r="F827" s="1"/>
      <c r="G827" s="1"/>
      <c r="H827" s="1"/>
      <c r="I827" s="1"/>
    </row>
    <row r="828" spans="1:9" x14ac:dyDescent="0.2">
      <c r="A828" s="1"/>
      <c r="B828" s="1"/>
      <c r="C828" s="1"/>
      <c r="D828" s="1"/>
      <c r="E828" s="1"/>
      <c r="F828" s="1"/>
      <c r="G828" s="1"/>
      <c r="H828" s="1"/>
      <c r="I828" s="1"/>
    </row>
    <row r="829" spans="1:9" x14ac:dyDescent="0.2">
      <c r="A829" s="1"/>
      <c r="B829" s="1"/>
      <c r="C829" s="1"/>
      <c r="D829" s="1"/>
      <c r="E829" s="1"/>
      <c r="F829" s="1"/>
      <c r="G829" s="1"/>
      <c r="H829" s="1"/>
      <c r="I829" s="1"/>
    </row>
    <row r="830" spans="1:9" x14ac:dyDescent="0.2">
      <c r="A830" s="1"/>
      <c r="B830" s="1"/>
      <c r="C830" s="1"/>
      <c r="D830" s="1"/>
      <c r="E830" s="1"/>
      <c r="F830" s="1"/>
      <c r="G830" s="1"/>
      <c r="H830" s="1"/>
      <c r="I830" s="1"/>
    </row>
    <row r="831" spans="1:9" x14ac:dyDescent="0.2">
      <c r="A831" s="1"/>
      <c r="B831" s="1"/>
      <c r="C831" s="1"/>
      <c r="D831" s="1"/>
      <c r="E831" s="1"/>
      <c r="F831" s="1"/>
      <c r="G831" s="1"/>
      <c r="H831" s="1"/>
      <c r="I831" s="1"/>
    </row>
    <row r="832" spans="1:9" x14ac:dyDescent="0.2">
      <c r="A832" s="1"/>
      <c r="B832" s="1"/>
      <c r="C832" s="1"/>
      <c r="D832" s="1"/>
      <c r="E832" s="1"/>
      <c r="F832" s="1"/>
      <c r="G832" s="1"/>
      <c r="H832" s="1"/>
      <c r="I832" s="1"/>
    </row>
    <row r="833" spans="1:9" x14ac:dyDescent="0.2">
      <c r="A833" s="1"/>
      <c r="B833" s="1"/>
      <c r="C833" s="1"/>
      <c r="D833" s="1"/>
      <c r="E833" s="1"/>
      <c r="F833" s="1"/>
      <c r="G833" s="1"/>
      <c r="H833" s="1"/>
      <c r="I833" s="1"/>
    </row>
    <row r="834" spans="1:9" x14ac:dyDescent="0.2">
      <c r="A834" s="1"/>
      <c r="B834" s="1"/>
      <c r="C834" s="1"/>
      <c r="D834" s="1"/>
      <c r="E834" s="1"/>
      <c r="F834" s="1"/>
      <c r="G834" s="1"/>
      <c r="H834" s="1"/>
      <c r="I834" s="1"/>
    </row>
    <row r="835" spans="1:9" x14ac:dyDescent="0.2">
      <c r="A835" s="1"/>
      <c r="B835" s="1"/>
      <c r="C835" s="1"/>
      <c r="D835" s="1"/>
      <c r="E835" s="1"/>
      <c r="F835" s="1"/>
      <c r="G835" s="1"/>
      <c r="H835" s="1"/>
      <c r="I835" s="1"/>
    </row>
    <row r="836" spans="1:9" x14ac:dyDescent="0.2">
      <c r="A836" s="1"/>
      <c r="B836" s="1"/>
      <c r="C836" s="1"/>
      <c r="D836" s="1"/>
      <c r="E836" s="1"/>
      <c r="F836" s="1"/>
      <c r="G836" s="1"/>
      <c r="H836" s="1"/>
      <c r="I836" s="1"/>
    </row>
    <row r="837" spans="1:9" x14ac:dyDescent="0.2">
      <c r="A837" s="1"/>
      <c r="B837" s="1"/>
      <c r="C837" s="1"/>
      <c r="D837" s="1"/>
      <c r="E837" s="1"/>
      <c r="F837" s="1"/>
      <c r="G837" s="1"/>
      <c r="H837" s="1"/>
      <c r="I837" s="1"/>
    </row>
    <row r="838" spans="1:9" x14ac:dyDescent="0.2">
      <c r="A838" s="1"/>
      <c r="B838" s="1"/>
      <c r="C838" s="1"/>
      <c r="D838" s="1"/>
      <c r="E838" s="1"/>
      <c r="F838" s="1"/>
      <c r="G838" s="1"/>
      <c r="H838" s="1"/>
      <c r="I838" s="1"/>
    </row>
    <row r="839" spans="1:9" x14ac:dyDescent="0.2">
      <c r="A839" s="1"/>
      <c r="B839" s="1"/>
      <c r="C839" s="1"/>
      <c r="D839" s="1"/>
      <c r="E839" s="1"/>
      <c r="F839" s="1"/>
      <c r="G839" s="1"/>
      <c r="H839" s="1"/>
      <c r="I839" s="1"/>
    </row>
    <row r="840" spans="1:9" x14ac:dyDescent="0.2">
      <c r="A840" s="1"/>
      <c r="B840" s="1"/>
      <c r="C840" s="1"/>
      <c r="D840" s="1"/>
      <c r="E840" s="1"/>
      <c r="F840" s="1"/>
      <c r="G840" s="1"/>
      <c r="H840" s="1"/>
      <c r="I840" s="1"/>
    </row>
    <row r="841" spans="1:9" x14ac:dyDescent="0.2">
      <c r="A841" s="1"/>
      <c r="B841" s="1"/>
      <c r="C841" s="1"/>
      <c r="D841" s="1"/>
      <c r="E841" s="1"/>
      <c r="F841" s="1"/>
      <c r="G841" s="1"/>
      <c r="H841" s="1"/>
      <c r="I841" s="1"/>
    </row>
    <row r="842" spans="1:9" x14ac:dyDescent="0.2">
      <c r="A842" s="1"/>
      <c r="B842" s="1"/>
      <c r="C842" s="1"/>
      <c r="D842" s="1"/>
      <c r="E842" s="1"/>
      <c r="F842" s="1"/>
      <c r="G842" s="1"/>
      <c r="H842" s="1"/>
      <c r="I842" s="1"/>
    </row>
    <row r="843" spans="1:9" x14ac:dyDescent="0.2">
      <c r="A843" s="1"/>
      <c r="B843" s="1"/>
      <c r="C843" s="1"/>
      <c r="D843" s="1"/>
      <c r="E843" s="1"/>
      <c r="F843" s="1"/>
      <c r="G843" s="1"/>
      <c r="H843" s="1"/>
      <c r="I843" s="1"/>
    </row>
    <row r="844" spans="1:9" x14ac:dyDescent="0.2">
      <c r="A844" s="1"/>
      <c r="B844" s="1"/>
      <c r="C844" s="1"/>
      <c r="D844" s="1"/>
      <c r="E844" s="1"/>
      <c r="F844" s="1"/>
      <c r="G844" s="1"/>
      <c r="H844" s="1"/>
      <c r="I844" s="1"/>
    </row>
    <row r="845" spans="1:9" x14ac:dyDescent="0.2">
      <c r="A845" s="1"/>
      <c r="B845" s="1"/>
      <c r="C845" s="1"/>
      <c r="D845" s="1"/>
      <c r="E845" s="1"/>
      <c r="F845" s="1"/>
      <c r="G845" s="1"/>
      <c r="H845" s="1"/>
      <c r="I845" s="1"/>
    </row>
    <row r="846" spans="1:9" x14ac:dyDescent="0.2">
      <c r="A846" s="1"/>
      <c r="B846" s="1"/>
      <c r="C846" s="1"/>
      <c r="D846" s="1"/>
      <c r="E846" s="1"/>
      <c r="F846" s="1"/>
      <c r="G846" s="1"/>
      <c r="H846" s="1"/>
      <c r="I846" s="1"/>
    </row>
    <row r="847" spans="1:9" x14ac:dyDescent="0.2">
      <c r="A847" s="1"/>
      <c r="B847" s="1"/>
      <c r="C847" s="1"/>
      <c r="D847" s="1"/>
      <c r="E847" s="1"/>
      <c r="F847" s="1"/>
      <c r="G847" s="1"/>
      <c r="H847" s="1"/>
      <c r="I847" s="1"/>
    </row>
    <row r="848" spans="1:9" x14ac:dyDescent="0.2">
      <c r="A848" s="1"/>
      <c r="B848" s="1"/>
      <c r="C848" s="1"/>
      <c r="D848" s="1"/>
      <c r="E848" s="1"/>
      <c r="F848" s="1"/>
      <c r="G848" s="1"/>
      <c r="H848" s="1"/>
      <c r="I848" s="1"/>
    </row>
    <row r="849" spans="1:9" x14ac:dyDescent="0.2">
      <c r="A849" s="1"/>
      <c r="B849" s="1"/>
      <c r="C849" s="1"/>
      <c r="D849" s="1"/>
      <c r="E849" s="1"/>
      <c r="F849" s="1"/>
      <c r="G849" s="1"/>
      <c r="H849" s="1"/>
      <c r="I849" s="1"/>
    </row>
    <row r="850" spans="1:9" x14ac:dyDescent="0.2">
      <c r="A850" s="1"/>
      <c r="B850" s="1"/>
      <c r="C850" s="1"/>
      <c r="D850" s="1"/>
      <c r="E850" s="1"/>
      <c r="F850" s="1"/>
      <c r="G850" s="1"/>
      <c r="H850" s="1"/>
      <c r="I850" s="1"/>
    </row>
    <row r="851" spans="1:9" x14ac:dyDescent="0.2">
      <c r="A851" s="1"/>
      <c r="B851" s="1"/>
      <c r="C851" s="1"/>
      <c r="D851" s="1"/>
      <c r="E851" s="1"/>
      <c r="F851" s="1"/>
      <c r="G851" s="1"/>
      <c r="H851" s="1"/>
      <c r="I851" s="1"/>
    </row>
    <row r="852" spans="1:9" x14ac:dyDescent="0.2">
      <c r="A852" s="1"/>
      <c r="B852" s="1"/>
      <c r="C852" s="1"/>
      <c r="D852" s="1"/>
      <c r="E852" s="1"/>
      <c r="F852" s="1"/>
      <c r="G852" s="1"/>
      <c r="H852" s="1"/>
      <c r="I852" s="1"/>
    </row>
    <row r="853" spans="1:9" x14ac:dyDescent="0.2">
      <c r="A853" s="1"/>
      <c r="B853" s="1"/>
      <c r="C853" s="1"/>
      <c r="D853" s="1"/>
      <c r="E853" s="1"/>
      <c r="F853" s="1"/>
      <c r="G853" s="1"/>
      <c r="H853" s="1"/>
      <c r="I853" s="1"/>
    </row>
    <row r="854" spans="1:9" x14ac:dyDescent="0.2">
      <c r="A854" s="1"/>
      <c r="B854" s="1"/>
      <c r="C854" s="1"/>
      <c r="D854" s="1"/>
      <c r="E854" s="1"/>
      <c r="F854" s="1"/>
      <c r="G854" s="1"/>
      <c r="H854" s="1"/>
      <c r="I854" s="1"/>
    </row>
    <row r="855" spans="1:9" x14ac:dyDescent="0.2">
      <c r="A855" s="1"/>
      <c r="B855" s="1"/>
      <c r="C855" s="1"/>
      <c r="D855" s="1"/>
      <c r="E855" s="1"/>
      <c r="F855" s="1"/>
      <c r="G855" s="1"/>
      <c r="H855" s="1"/>
      <c r="I855" s="1"/>
    </row>
    <row r="856" spans="1:9" x14ac:dyDescent="0.2">
      <c r="A856" s="1"/>
      <c r="B856" s="1"/>
      <c r="C856" s="1"/>
      <c r="D856" s="1"/>
      <c r="E856" s="1"/>
      <c r="F856" s="1"/>
      <c r="G856" s="1"/>
      <c r="H856" s="1"/>
      <c r="I856" s="1"/>
    </row>
    <row r="857" spans="1:9" x14ac:dyDescent="0.2">
      <c r="A857" s="1"/>
      <c r="B857" s="1"/>
      <c r="C857" s="1"/>
      <c r="D857" s="1"/>
      <c r="E857" s="1"/>
      <c r="F857" s="1"/>
      <c r="G857" s="1"/>
      <c r="H857" s="1"/>
      <c r="I857" s="1"/>
    </row>
    <row r="858" spans="1:9" x14ac:dyDescent="0.2">
      <c r="A858" s="1"/>
      <c r="B858" s="1"/>
      <c r="C858" s="1"/>
      <c r="D858" s="1"/>
      <c r="E858" s="1"/>
      <c r="F858" s="1"/>
      <c r="G858" s="1"/>
      <c r="H858" s="1"/>
      <c r="I858" s="1"/>
    </row>
    <row r="859" spans="1:9" x14ac:dyDescent="0.2">
      <c r="A859" s="1"/>
      <c r="B859" s="1"/>
      <c r="C859" s="1"/>
      <c r="D859" s="1"/>
      <c r="E859" s="1"/>
      <c r="F859" s="1"/>
      <c r="G859" s="1"/>
      <c r="H859" s="1"/>
      <c r="I859" s="1"/>
    </row>
    <row r="860" spans="1:9" x14ac:dyDescent="0.2">
      <c r="A860" s="1"/>
      <c r="B860" s="1"/>
      <c r="C860" s="1"/>
      <c r="D860" s="1"/>
      <c r="E860" s="1"/>
      <c r="F860" s="1"/>
      <c r="G860" s="1"/>
      <c r="H860" s="1"/>
      <c r="I860" s="1"/>
    </row>
    <row r="861" spans="1:9" x14ac:dyDescent="0.2">
      <c r="A861" s="1"/>
      <c r="B861" s="1"/>
      <c r="C861" s="1"/>
      <c r="D861" s="1"/>
      <c r="E861" s="1"/>
      <c r="F861" s="1"/>
      <c r="G861" s="1"/>
      <c r="H861" s="1"/>
      <c r="I861" s="1"/>
    </row>
    <row r="862" spans="1:9" x14ac:dyDescent="0.2">
      <c r="A862" s="1"/>
      <c r="B862" s="1"/>
      <c r="C862" s="1"/>
      <c r="D862" s="1"/>
      <c r="E862" s="1"/>
      <c r="F862" s="1"/>
      <c r="G862" s="1"/>
      <c r="H862" s="1"/>
      <c r="I862" s="1"/>
    </row>
  </sheetData>
  <phoneticPr fontId="7" type="noConversion"/>
  <conditionalFormatting sqref="H15:H16">
    <cfRule type="cellIs" dxfId="2" priority="3" stopIfTrue="1" operator="greaterThanOrEqual">
      <formula>$H$9</formula>
    </cfRule>
  </conditionalFormatting>
  <conditionalFormatting sqref="H8:H13">
    <cfRule type="cellIs" dxfId="1" priority="4" stopIfTrue="1" operator="greaterThanOrEqual">
      <formula>$H$9</formula>
    </cfRule>
  </conditionalFormatting>
  <conditionalFormatting sqref="H14">
    <cfRule type="cellIs" dxfId="0" priority="1" stopIfTrue="1" operator="greaterThanOrEqual">
      <formula>$H$9</formula>
    </cfRule>
  </conditionalFormatting>
  <pageMargins left="0.78740157499999996" right="0.78740157499999996" top="0.984251969" bottom="0.984251969" header="0.4921259845" footer="0.4921259845"/>
  <headerFooter alignWithMargins="0"/>
  <drawing r:id="rId1"/>
  <legacyDrawing r:id="rId2"/>
  <oleObjects>
    <mc:AlternateContent xmlns:mc="http://schemas.openxmlformats.org/markup-compatibility/2006">
      <mc:Choice Requires="x14">
        <oleObject progId="MSPhotoEd.3" shapeId="5129" r:id="rId3">
          <objectPr defaultSize="0" autoPict="0" r:id="rId4">
            <anchor moveWithCells="1">
              <from>
                <xdr:col>7</xdr:col>
                <xdr:colOff>209550</xdr:colOff>
                <xdr:row>27</xdr:row>
                <xdr:rowOff>47625</xdr:rowOff>
              </from>
              <to>
                <xdr:col>8</xdr:col>
                <xdr:colOff>495300</xdr:colOff>
                <xdr:row>34</xdr:row>
                <xdr:rowOff>57150</xdr:rowOff>
              </to>
            </anchor>
          </objectPr>
        </oleObject>
      </mc:Choice>
      <mc:Fallback>
        <oleObject progId="MSPhotoEd.3" shapeId="5129" r:id="rId3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5"/>
  <sheetViews>
    <sheetView workbookViewId="0">
      <selection activeCell="L38" sqref="L38"/>
    </sheetView>
  </sheetViews>
  <sheetFormatPr defaultRowHeight="12.75" x14ac:dyDescent="0.2"/>
  <cols>
    <col min="1" max="1" width="9.5703125" customWidth="1"/>
    <col min="2" max="17" width="8.5703125" customWidth="1"/>
    <col min="18" max="18" width="13.42578125" customWidth="1"/>
  </cols>
  <sheetData>
    <row r="1" spans="1:29" ht="42" customHeight="1" x14ac:dyDescent="0.2">
      <c r="A1" s="265" t="s">
        <v>37</v>
      </c>
      <c r="B1" s="265"/>
      <c r="C1" s="265"/>
      <c r="D1" s="265"/>
      <c r="E1" s="265"/>
      <c r="F1" s="265"/>
      <c r="G1" s="265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</row>
    <row r="2" spans="1:29" x14ac:dyDescent="0.2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ht="18" x14ac:dyDescent="0.2">
      <c r="A3" s="154" t="s">
        <v>22</v>
      </c>
      <c r="B3" s="152">
        <v>2001</v>
      </c>
      <c r="C3" s="152">
        <v>2002</v>
      </c>
      <c r="D3" s="152">
        <v>2003</v>
      </c>
      <c r="E3" s="152">
        <v>2004</v>
      </c>
      <c r="F3" s="152">
        <v>2005</v>
      </c>
      <c r="G3" s="152">
        <v>2006</v>
      </c>
      <c r="H3" s="152">
        <v>2007</v>
      </c>
      <c r="I3" s="152">
        <v>2008</v>
      </c>
      <c r="J3" s="152">
        <v>2009</v>
      </c>
      <c r="K3" s="152">
        <v>2010</v>
      </c>
      <c r="L3" s="152">
        <v>2011</v>
      </c>
      <c r="M3" s="152">
        <v>2012</v>
      </c>
      <c r="N3" s="152">
        <v>2013</v>
      </c>
      <c r="O3" s="152">
        <v>2014</v>
      </c>
      <c r="P3" s="152">
        <v>2015</v>
      </c>
      <c r="Q3" s="152">
        <v>2016</v>
      </c>
      <c r="R3" s="167" t="s">
        <v>29</v>
      </c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</row>
    <row r="4" spans="1:29" ht="31.5" x14ac:dyDescent="0.2">
      <c r="A4" s="155" t="s">
        <v>37</v>
      </c>
      <c r="B4" s="152">
        <v>26</v>
      </c>
      <c r="C4" s="152">
        <v>27</v>
      </c>
      <c r="D4" s="152">
        <v>28</v>
      </c>
      <c r="E4" s="152">
        <v>28</v>
      </c>
      <c r="F4" s="156">
        <f>[1]Účast!$E$7</f>
        <v>32</v>
      </c>
      <c r="G4" s="157">
        <v>27</v>
      </c>
      <c r="H4" s="157">
        <v>20</v>
      </c>
      <c r="I4" s="157">
        <f>'[2]Km ujeté v etapě'!$AB$5</f>
        <v>26</v>
      </c>
      <c r="J4" s="157">
        <v>28</v>
      </c>
      <c r="K4" s="153">
        <v>31</v>
      </c>
      <c r="L4" s="153">
        <f>'[3]Km ujeté v etapě'!$AG$5</f>
        <v>31</v>
      </c>
      <c r="M4" s="153">
        <f>'[3]Km ujeté v etapě'!$AG$5</f>
        <v>31</v>
      </c>
      <c r="N4" s="153">
        <v>30</v>
      </c>
      <c r="O4" s="153">
        <v>30</v>
      </c>
      <c r="P4" s="153">
        <v>30</v>
      </c>
      <c r="Q4" s="153">
        <v>31</v>
      </c>
      <c r="R4" s="167">
        <f>SUM(B4:Q4)</f>
        <v>456</v>
      </c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1"/>
      <c r="O5" s="1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29" x14ac:dyDescent="0.2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1"/>
      <c r="O6" s="1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</row>
    <row r="7" spans="1:29" x14ac:dyDescent="0.2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1"/>
      <c r="O7" s="1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</row>
    <row r="8" spans="1:29" x14ac:dyDescent="0.2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1"/>
      <c r="O8" s="1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</row>
    <row r="9" spans="1:29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</row>
    <row r="10" spans="1:29" x14ac:dyDescent="0.2"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</row>
    <row r="11" spans="1:29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</row>
    <row r="12" spans="1:29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</row>
    <row r="13" spans="1:29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</row>
    <row r="14" spans="1:29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</row>
    <row r="15" spans="1:29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</row>
    <row r="16" spans="1:29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</row>
    <row r="17" spans="1:29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</row>
    <row r="18" spans="1:29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</row>
    <row r="19" spans="1:29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</row>
    <row r="20" spans="1:29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</row>
    <row r="21" spans="1:2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</row>
    <row r="22" spans="1:2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</row>
    <row r="23" spans="1:2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</row>
    <row r="24" spans="1:2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</row>
    <row r="25" spans="1:29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</row>
    <row r="26" spans="1:29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</row>
    <row r="27" spans="1:29" x14ac:dyDescent="0.2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  <c r="AC27" s="96"/>
    </row>
    <row r="28" spans="1:29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  <c r="AC28" s="96"/>
    </row>
    <row r="29" spans="1:29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  <c r="AC29" s="96"/>
    </row>
    <row r="30" spans="1:29" x14ac:dyDescent="0.2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  <c r="AC30" s="96"/>
    </row>
    <row r="31" spans="1:29" x14ac:dyDescent="0.2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  <c r="AC31" s="96"/>
    </row>
    <row r="32" spans="1:29" x14ac:dyDescent="0.2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  <c r="AC32" s="96"/>
    </row>
    <row r="33" spans="1:29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  <c r="AC33" s="96"/>
    </row>
    <row r="34" spans="1:29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  <c r="AC34" s="96"/>
    </row>
    <row r="35" spans="1:29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</row>
    <row r="36" spans="1:29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</row>
    <row r="37" spans="1:29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</row>
    <row r="38" spans="1:29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</row>
    <row r="39" spans="1:29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</row>
    <row r="40" spans="1:29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</row>
    <row r="41" spans="1:29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</row>
    <row r="42" spans="1:29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  <c r="AC42" s="96"/>
    </row>
    <row r="43" spans="1:29" x14ac:dyDescent="0.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  <c r="AC43" s="96"/>
    </row>
    <row r="44" spans="1:29" x14ac:dyDescent="0.2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  <c r="AC44" s="96"/>
    </row>
    <row r="45" spans="1:29" x14ac:dyDescent="0.2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  <c r="AC45" s="96"/>
    </row>
    <row r="46" spans="1:29" x14ac:dyDescent="0.2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  <c r="AC46" s="96"/>
    </row>
    <row r="47" spans="1:29" x14ac:dyDescent="0.2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  <c r="AC47" s="96"/>
    </row>
    <row r="48" spans="1:29" x14ac:dyDescent="0.2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  <c r="Y48" s="96"/>
      <c r="Z48" s="96"/>
      <c r="AA48" s="96"/>
      <c r="AB48" s="96"/>
      <c r="AC48" s="96"/>
    </row>
    <row r="49" spans="1:29" x14ac:dyDescent="0.2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  <c r="Y49" s="96"/>
      <c r="Z49" s="96"/>
      <c r="AA49" s="96"/>
      <c r="AB49" s="96"/>
      <c r="AC49" s="96"/>
    </row>
    <row r="50" spans="1:29" x14ac:dyDescent="0.2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  <c r="Y50" s="96"/>
      <c r="Z50" s="96"/>
      <c r="AA50" s="96"/>
      <c r="AB50" s="96"/>
      <c r="AC50" s="96"/>
    </row>
    <row r="51" spans="1:29" x14ac:dyDescent="0.2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  <c r="Y51" s="96"/>
      <c r="Z51" s="96"/>
      <c r="AA51" s="96"/>
      <c r="AB51" s="96"/>
      <c r="AC51" s="96"/>
    </row>
    <row r="52" spans="1:29" x14ac:dyDescent="0.2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  <c r="Y52" s="96"/>
      <c r="Z52" s="96"/>
      <c r="AA52" s="96"/>
      <c r="AB52" s="96"/>
      <c r="AC52" s="96"/>
    </row>
    <row r="53" spans="1:29" x14ac:dyDescent="0.2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  <c r="Y53" s="96"/>
      <c r="Z53" s="96"/>
      <c r="AA53" s="96"/>
      <c r="AB53" s="96"/>
      <c r="AC53" s="96"/>
    </row>
    <row r="54" spans="1:29" x14ac:dyDescent="0.2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  <c r="O54" s="96"/>
      <c r="P54" s="96"/>
      <c r="Q54" s="96"/>
      <c r="R54" s="96"/>
      <c r="S54" s="96"/>
      <c r="T54" s="96"/>
      <c r="U54" s="96"/>
      <c r="V54" s="96"/>
      <c r="W54" s="96"/>
      <c r="X54" s="96"/>
      <c r="Y54" s="96"/>
      <c r="Z54" s="96"/>
      <c r="AA54" s="96"/>
      <c r="AB54" s="96"/>
      <c r="AC54" s="96"/>
    </row>
    <row r="55" spans="1:29" x14ac:dyDescent="0.2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  <c r="O55" s="96"/>
      <c r="P55" s="96"/>
      <c r="Q55" s="96"/>
      <c r="R55" s="96"/>
      <c r="S55" s="96"/>
      <c r="T55" s="96"/>
      <c r="U55" s="96"/>
      <c r="V55" s="96"/>
      <c r="W55" s="96"/>
      <c r="X55" s="96"/>
    </row>
  </sheetData>
  <mergeCells count="1">
    <mergeCell ref="A1:R1"/>
  </mergeCells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09"/>
  <sheetViews>
    <sheetView workbookViewId="0">
      <selection activeCell="E8" sqref="E8"/>
    </sheetView>
  </sheetViews>
  <sheetFormatPr defaultRowHeight="12.75" x14ac:dyDescent="0.2"/>
  <cols>
    <col min="1" max="1" width="18.5703125" customWidth="1"/>
    <col min="2" max="2" width="19.85546875" customWidth="1"/>
    <col min="3" max="3" width="27.28515625" customWidth="1"/>
    <col min="4" max="4" width="26.28515625" customWidth="1"/>
    <col min="5" max="5" width="24" customWidth="1"/>
    <col min="6" max="6" width="29.85546875" customWidth="1"/>
    <col min="7" max="7" width="26.28515625" bestFit="1" customWidth="1"/>
    <col min="8" max="8" width="22.140625" customWidth="1"/>
  </cols>
  <sheetData>
    <row r="1" spans="1:15" ht="13.5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</row>
    <row r="2" spans="1:15" ht="24" customHeight="1" thickBot="1" x14ac:dyDescent="0.45">
      <c r="A2" s="1"/>
      <c r="B2" s="47" t="s">
        <v>33</v>
      </c>
      <c r="C2" s="48"/>
      <c r="D2" s="49"/>
      <c r="E2" s="1"/>
      <c r="F2" s="1"/>
      <c r="G2" s="1"/>
      <c r="H2" s="1"/>
      <c r="I2" s="1"/>
      <c r="J2" s="1"/>
      <c r="K2" s="1"/>
      <c r="L2" s="1"/>
      <c r="M2" s="1"/>
      <c r="N2" s="1"/>
      <c r="O2" s="1"/>
    </row>
    <row r="3" spans="1:15" ht="13.5" thickBot="1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5" ht="18" x14ac:dyDescent="0.2">
      <c r="A4" s="1"/>
      <c r="B4" s="57" t="s">
        <v>22</v>
      </c>
      <c r="C4" s="84" t="s">
        <v>26</v>
      </c>
      <c r="D4" s="58" t="s">
        <v>63</v>
      </c>
      <c r="F4" s="1"/>
      <c r="G4" s="1"/>
      <c r="H4" s="1"/>
      <c r="I4" s="1"/>
      <c r="J4" s="1"/>
      <c r="K4" s="1"/>
      <c r="L4" s="1"/>
      <c r="N4" s="1"/>
      <c r="O4" s="1"/>
    </row>
    <row r="5" spans="1:15" ht="18.75" x14ac:dyDescent="0.3">
      <c r="A5" s="1"/>
      <c r="B5" s="51">
        <v>2001</v>
      </c>
      <c r="C5" s="53">
        <f>'[4]Ujeto km'!$AC$4</f>
        <v>1331</v>
      </c>
      <c r="D5" s="97">
        <v>51.19</v>
      </c>
      <c r="E5" s="1"/>
      <c r="F5" s="1"/>
      <c r="G5" s="1"/>
      <c r="H5" s="1"/>
      <c r="I5" s="1"/>
      <c r="J5" s="1"/>
      <c r="K5" s="1"/>
      <c r="L5" s="1"/>
      <c r="N5" s="1"/>
      <c r="O5" s="1"/>
    </row>
    <row r="6" spans="1:15" ht="18.75" x14ac:dyDescent="0.3">
      <c r="A6" s="1"/>
      <c r="B6" s="51">
        <v>2002</v>
      </c>
      <c r="C6" s="53">
        <f>'[5]Průměr ujetých km'!$AD$4</f>
        <v>1349</v>
      </c>
      <c r="D6" s="97">
        <v>49.96</v>
      </c>
      <c r="E6" s="1"/>
      <c r="F6" s="1"/>
      <c r="G6" s="1"/>
      <c r="H6" s="1"/>
      <c r="I6" s="1"/>
      <c r="J6" s="1"/>
      <c r="K6" s="1"/>
      <c r="L6" s="1"/>
      <c r="N6" s="1"/>
      <c r="O6" s="1"/>
    </row>
    <row r="7" spans="1:15" ht="18.75" x14ac:dyDescent="0.3">
      <c r="A7" s="1"/>
      <c r="B7" s="51">
        <v>2003</v>
      </c>
      <c r="C7" s="53">
        <f>'[6]Průměr ujetých km'!$AD$4</f>
        <v>1448</v>
      </c>
      <c r="D7" s="97">
        <v>51.71</v>
      </c>
      <c r="E7" s="1"/>
      <c r="F7" s="1"/>
      <c r="G7" s="1"/>
      <c r="H7" s="1"/>
      <c r="I7" s="1"/>
      <c r="J7" s="1"/>
      <c r="K7" s="1"/>
      <c r="L7" s="1"/>
      <c r="N7" s="1"/>
      <c r="O7" s="1"/>
    </row>
    <row r="8" spans="1:15" s="8" customFormat="1" ht="18.75" x14ac:dyDescent="0.3">
      <c r="A8" s="7"/>
      <c r="B8" s="51">
        <v>2004</v>
      </c>
      <c r="C8" s="53">
        <f>'[7]Průměr ujetých km'!$AE$4</f>
        <v>1439</v>
      </c>
      <c r="D8" s="97">
        <v>52.27</v>
      </c>
      <c r="E8" s="7"/>
      <c r="F8" s="7"/>
      <c r="G8" s="7"/>
      <c r="H8" s="7"/>
      <c r="I8" s="7"/>
      <c r="J8" s="7"/>
      <c r="K8" s="7"/>
      <c r="L8" s="7"/>
      <c r="N8" s="7"/>
      <c r="O8" s="7"/>
    </row>
    <row r="9" spans="1:15" ht="18.75" customHeight="1" x14ac:dyDescent="0.3">
      <c r="A9" s="1"/>
      <c r="B9" s="51">
        <v>2005</v>
      </c>
      <c r="C9" s="87">
        <f>'[1]Km ujeté v etapě'!$AI$6</f>
        <v>1663</v>
      </c>
      <c r="D9" s="97">
        <v>51.97</v>
      </c>
      <c r="E9" s="1"/>
      <c r="F9" s="1"/>
      <c r="G9" s="1"/>
      <c r="H9" s="1"/>
      <c r="I9" s="1"/>
      <c r="J9" s="1"/>
      <c r="K9" s="1"/>
      <c r="L9" s="1"/>
      <c r="N9" s="1"/>
      <c r="O9" s="1"/>
    </row>
    <row r="10" spans="1:15" ht="21" customHeight="1" x14ac:dyDescent="0.3">
      <c r="A10" s="1"/>
      <c r="B10" s="51">
        <v>2006</v>
      </c>
      <c r="C10" s="53">
        <f>'[8]Km ujeté v etapě'!$AI$6</f>
        <v>1425</v>
      </c>
      <c r="D10" s="97">
        <v>52.78</v>
      </c>
      <c r="F10" s="1"/>
      <c r="G10" s="1"/>
      <c r="H10" s="1"/>
      <c r="I10" s="1"/>
      <c r="J10" s="1"/>
      <c r="K10" s="1"/>
      <c r="L10" s="1"/>
      <c r="N10" s="1"/>
      <c r="O10" s="1"/>
    </row>
    <row r="11" spans="1:15" ht="18.75" x14ac:dyDescent="0.3">
      <c r="A11" s="1"/>
      <c r="B11" s="51">
        <v>2007</v>
      </c>
      <c r="C11" s="53">
        <v>1058</v>
      </c>
      <c r="D11" s="98">
        <v>52.9</v>
      </c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15" ht="18.75" x14ac:dyDescent="0.3">
      <c r="A12" s="1"/>
      <c r="B12" s="51">
        <v>2008</v>
      </c>
      <c r="C12" s="53">
        <v>1282</v>
      </c>
      <c r="D12" s="97">
        <v>52.78</v>
      </c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15" ht="18.75" x14ac:dyDescent="0.3">
      <c r="A13" s="1"/>
      <c r="B13" s="51">
        <v>2009</v>
      </c>
      <c r="C13" s="53">
        <f>'[9]Km ujeté v etapě'!$AE$6</f>
        <v>1372</v>
      </c>
      <c r="D13" s="97">
        <v>51.31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ht="18.75" x14ac:dyDescent="0.3">
      <c r="A14" s="1"/>
      <c r="B14" s="51">
        <v>2010</v>
      </c>
      <c r="C14" s="53">
        <v>1425</v>
      </c>
      <c r="D14" s="97">
        <v>45.97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ht="18.75" x14ac:dyDescent="0.3">
      <c r="A15" s="1"/>
      <c r="B15" s="51">
        <v>2011</v>
      </c>
      <c r="C15" s="53">
        <v>1436</v>
      </c>
      <c r="D15" s="97">
        <v>46.32</v>
      </c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ht="18.75" x14ac:dyDescent="0.3">
      <c r="A16" s="1"/>
      <c r="B16" s="51">
        <v>2012</v>
      </c>
      <c r="C16" s="53">
        <f>'[10]Km ujeté v etapě'!$AH$6</f>
        <v>1394</v>
      </c>
      <c r="D16" s="97">
        <f>C16/'Počet etap'!M4</f>
        <v>44.967741935483872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ht="18.75" x14ac:dyDescent="0.3">
      <c r="A17" s="1"/>
      <c r="B17" s="51">
        <v>2013</v>
      </c>
      <c r="C17" s="250">
        <f>'[11]Km ujeté v etapě'!$AH$6</f>
        <v>1322</v>
      </c>
      <c r="D17" s="251">
        <f>C17/30</f>
        <v>44.06666666666667</v>
      </c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18.75" x14ac:dyDescent="0.3">
      <c r="A18" s="1"/>
      <c r="B18" s="51">
        <v>2014</v>
      </c>
      <c r="C18" s="250">
        <f>'[12]Km ujeté v etapě'!$AH$6</f>
        <v>1302</v>
      </c>
      <c r="D18" s="251">
        <f>C18/30</f>
        <v>43.4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8.75" x14ac:dyDescent="0.3">
      <c r="A19" s="1"/>
      <c r="B19" s="51">
        <v>2015</v>
      </c>
      <c r="C19" s="250">
        <f>'[13]Km ujeté v etapě'!$AH$6</f>
        <v>1323</v>
      </c>
      <c r="D19" s="251">
        <f>C19/30</f>
        <v>44.1</v>
      </c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18.75" x14ac:dyDescent="0.3">
      <c r="A20" s="1"/>
      <c r="B20" s="51">
        <v>2016</v>
      </c>
      <c r="C20" s="250">
        <v>1399</v>
      </c>
      <c r="D20" s="251">
        <f>C20/31</f>
        <v>45.12903225806452</v>
      </c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36.75" thickBot="1" x14ac:dyDescent="0.25">
      <c r="A21" s="1"/>
      <c r="B21" s="85" t="s">
        <v>423</v>
      </c>
      <c r="C21" s="104">
        <f>SUM(C5:C20)</f>
        <v>21968</v>
      </c>
      <c r="D21" s="86">
        <f>'Počet km'!C21/'Počet etap'!R4</f>
        <v>48.175438596491226</v>
      </c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x14ac:dyDescent="0.2">
      <c r="A22" s="1"/>
      <c r="B22" s="96"/>
      <c r="C22" s="96"/>
      <c r="D22" s="96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x14ac:dyDescent="0.2">
      <c r="A23" s="1"/>
      <c r="B23" s="96"/>
      <c r="C23" s="96"/>
      <c r="D23" s="96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13.5" thickBot="1" x14ac:dyDescent="0.25">
      <c r="A24" s="1"/>
      <c r="B24" s="96"/>
      <c r="C24" s="96"/>
      <c r="D24" s="96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18.75" thickBot="1" x14ac:dyDescent="0.25">
      <c r="A25" s="1"/>
      <c r="B25" s="57" t="s">
        <v>22</v>
      </c>
      <c r="C25" s="58" t="s">
        <v>31</v>
      </c>
      <c r="D25" s="58" t="s">
        <v>32</v>
      </c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18.75" x14ac:dyDescent="0.3">
      <c r="A26" s="1"/>
      <c r="B26" s="50">
        <v>2001</v>
      </c>
      <c r="C26" s="252" t="s">
        <v>30</v>
      </c>
      <c r="D26" s="52" t="s">
        <v>30</v>
      </c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ht="18.75" x14ac:dyDescent="0.3">
      <c r="A27" s="1"/>
      <c r="B27" s="51">
        <v>2002</v>
      </c>
      <c r="C27" s="53">
        <f t="shared" ref="C27:C35" si="0">C6-C5</f>
        <v>18</v>
      </c>
      <c r="D27" s="54">
        <f t="shared" ref="D27:D41" si="1">C27/C5</f>
        <v>1.3523666416228399E-2</v>
      </c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ht="18.75" x14ac:dyDescent="0.3">
      <c r="A28" s="1"/>
      <c r="B28" s="51">
        <v>2003</v>
      </c>
      <c r="C28" s="53">
        <f t="shared" si="0"/>
        <v>99</v>
      </c>
      <c r="D28" s="54">
        <f t="shared" si="1"/>
        <v>7.3387694588584143E-2</v>
      </c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ht="18.75" x14ac:dyDescent="0.3">
      <c r="A29" s="1"/>
      <c r="B29" s="51">
        <v>2004</v>
      </c>
      <c r="C29" s="55">
        <f t="shared" si="0"/>
        <v>-9</v>
      </c>
      <c r="D29" s="56">
        <f t="shared" si="1"/>
        <v>-6.2154696132596682E-3</v>
      </c>
      <c r="E29" s="109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ht="18.75" x14ac:dyDescent="0.3">
      <c r="A30" s="1"/>
      <c r="B30" s="51">
        <v>2005</v>
      </c>
      <c r="C30" s="53">
        <f t="shared" si="0"/>
        <v>224</v>
      </c>
      <c r="D30" s="54">
        <f t="shared" si="1"/>
        <v>0.15566365531619181</v>
      </c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ht="18.75" x14ac:dyDescent="0.3">
      <c r="A31" s="1"/>
      <c r="B31" s="51">
        <v>2006</v>
      </c>
      <c r="C31" s="55">
        <f t="shared" si="0"/>
        <v>-238</v>
      </c>
      <c r="D31" s="56">
        <f t="shared" si="1"/>
        <v>-0.14311485267588694</v>
      </c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ht="18.75" x14ac:dyDescent="0.3">
      <c r="A32" s="1"/>
      <c r="B32" s="51">
        <v>2007</v>
      </c>
      <c r="C32" s="55">
        <f t="shared" si="0"/>
        <v>-367</v>
      </c>
      <c r="D32" s="56">
        <f t="shared" si="1"/>
        <v>-0.2575438596491228</v>
      </c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22" ht="18.75" x14ac:dyDescent="0.3">
      <c r="A33" s="1"/>
      <c r="B33" s="51">
        <v>2008</v>
      </c>
      <c r="C33" s="53">
        <f t="shared" si="0"/>
        <v>224</v>
      </c>
      <c r="D33" s="54">
        <f t="shared" si="1"/>
        <v>0.21172022684310018</v>
      </c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22" ht="18.75" x14ac:dyDescent="0.3">
      <c r="A34" s="1"/>
      <c r="B34" s="51">
        <v>2009</v>
      </c>
      <c r="C34" s="53">
        <f t="shared" si="0"/>
        <v>90</v>
      </c>
      <c r="D34" s="54">
        <f t="shared" si="1"/>
        <v>7.0202808112324488E-2</v>
      </c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22" ht="18.75" x14ac:dyDescent="0.3">
      <c r="A35" s="1"/>
      <c r="B35" s="51">
        <v>2010</v>
      </c>
      <c r="C35" s="53">
        <f t="shared" si="0"/>
        <v>53</v>
      </c>
      <c r="D35" s="54">
        <f t="shared" si="1"/>
        <v>3.8629737609329445E-2</v>
      </c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22" ht="18.75" x14ac:dyDescent="0.3">
      <c r="A36" s="1"/>
      <c r="B36" s="51">
        <v>2011</v>
      </c>
      <c r="C36" s="53">
        <v>11</v>
      </c>
      <c r="D36" s="54">
        <f t="shared" si="1"/>
        <v>7.7192982456140355E-3</v>
      </c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22" ht="18.75" x14ac:dyDescent="0.3">
      <c r="A37" s="1"/>
      <c r="B37" s="51">
        <v>2012</v>
      </c>
      <c r="C37" s="118">
        <f>C16-C15</f>
        <v>-42</v>
      </c>
      <c r="D37" s="119">
        <f t="shared" si="1"/>
        <v>-2.9247910863509748E-2</v>
      </c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22" ht="18.75" x14ac:dyDescent="0.3">
      <c r="A38" s="1"/>
      <c r="B38" s="51">
        <v>2013</v>
      </c>
      <c r="C38" s="118">
        <f>C17-C16</f>
        <v>-72</v>
      </c>
      <c r="D38" s="119">
        <f t="shared" si="1"/>
        <v>-5.1649928263988523E-2</v>
      </c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8.75" x14ac:dyDescent="0.3">
      <c r="A39" s="1"/>
      <c r="B39" s="51">
        <v>2014</v>
      </c>
      <c r="C39" s="118">
        <f>C18-C17</f>
        <v>-20</v>
      </c>
      <c r="D39" s="119">
        <f t="shared" si="1"/>
        <v>-1.5128593040847202E-2</v>
      </c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8.75" x14ac:dyDescent="0.3">
      <c r="A40" s="1"/>
      <c r="B40" s="51">
        <v>2015</v>
      </c>
      <c r="C40" s="53">
        <f>C19-C18</f>
        <v>21</v>
      </c>
      <c r="D40" s="54">
        <f t="shared" si="1"/>
        <v>1.6129032258064516E-2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9.5" thickBot="1" x14ac:dyDescent="0.35">
      <c r="A41" s="1"/>
      <c r="B41" s="253">
        <v>2016</v>
      </c>
      <c r="C41" s="254">
        <f>C20-C19</f>
        <v>76</v>
      </c>
      <c r="D41" s="255">
        <f t="shared" si="1"/>
        <v>5.7445200302343159E-2</v>
      </c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9.5" thickBot="1" x14ac:dyDescent="0.25">
      <c r="A42" s="1"/>
      <c r="B42" s="78" t="s">
        <v>424</v>
      </c>
      <c r="C42" s="160">
        <f>C20-C5</f>
        <v>68</v>
      </c>
      <c r="D42" s="161">
        <f>C42/C5</f>
        <v>5.1089406461307288E-2</v>
      </c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x14ac:dyDescent="0.2">
      <c r="A43" s="1"/>
      <c r="B43" s="169"/>
      <c r="C43" s="169"/>
      <c r="D43" s="169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x14ac:dyDescent="0.2">
      <c r="A44" s="1"/>
      <c r="B44" s="169"/>
      <c r="C44" s="169"/>
      <c r="D44" s="169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x14ac:dyDescent="0.2">
      <c r="A45" s="1"/>
      <c r="B45" s="168"/>
      <c r="C45" s="168"/>
      <c r="D45" s="168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x14ac:dyDescent="0.2">
      <c r="A46" s="1"/>
      <c r="B46" s="168"/>
      <c r="C46" s="168"/>
      <c r="D46" s="168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x14ac:dyDescent="0.2">
      <c r="A47" s="1"/>
      <c r="B47" s="168"/>
      <c r="C47" s="168"/>
      <c r="D47" s="168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x14ac:dyDescent="0.2">
      <c r="A48" s="1"/>
      <c r="B48" s="168"/>
      <c r="C48" s="168"/>
      <c r="D48" s="168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x14ac:dyDescent="0.2">
      <c r="A49" s="1"/>
      <c r="B49" s="168"/>
      <c r="C49" s="168"/>
      <c r="D49" s="168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x14ac:dyDescent="0.2">
      <c r="A50" s="1"/>
      <c r="B50" s="168"/>
      <c r="C50" s="168"/>
      <c r="D50" s="168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x14ac:dyDescent="0.2">
      <c r="A51" s="1"/>
      <c r="B51" s="168"/>
      <c r="C51" s="168"/>
      <c r="D51" s="168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x14ac:dyDescent="0.2">
      <c r="A52" s="1"/>
      <c r="B52" s="168"/>
      <c r="C52" s="168"/>
      <c r="D52" s="168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x14ac:dyDescent="0.2">
      <c r="A53" s="1"/>
      <c r="B53" s="168"/>
      <c r="C53" s="168"/>
      <c r="D53" s="168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x14ac:dyDescent="0.2">
      <c r="A54" s="1"/>
      <c r="B54" s="168"/>
      <c r="C54" s="168"/>
      <c r="D54" s="168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x14ac:dyDescent="0.2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</row>
    <row r="85" spans="1:22" x14ac:dyDescent="0.2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</row>
    <row r="86" spans="1:22" x14ac:dyDescent="0.2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</row>
    <row r="87" spans="1:22" x14ac:dyDescent="0.2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</row>
    <row r="88" spans="1:22" x14ac:dyDescent="0.2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</row>
    <row r="89" spans="1:22" x14ac:dyDescent="0.2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</row>
    <row r="90" spans="1:22" x14ac:dyDescent="0.2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</row>
    <row r="91" spans="1:22" x14ac:dyDescent="0.2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</row>
    <row r="92" spans="1:22" x14ac:dyDescent="0.2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</row>
    <row r="93" spans="1:22" x14ac:dyDescent="0.2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</row>
    <row r="94" spans="1:22" x14ac:dyDescent="0.2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</row>
    <row r="95" spans="1:22" x14ac:dyDescent="0.2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</row>
    <row r="96" spans="1:22" x14ac:dyDescent="0.2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</row>
    <row r="97" spans="2:14" x14ac:dyDescent="0.2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</row>
    <row r="98" spans="2:14" x14ac:dyDescent="0.2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</row>
    <row r="99" spans="2:14" x14ac:dyDescent="0.2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</row>
    <row r="100" spans="2:14" x14ac:dyDescent="0.2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</row>
    <row r="101" spans="2:14" x14ac:dyDescent="0.2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2:14" x14ac:dyDescent="0.2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  <row r="103" spans="2:14" x14ac:dyDescent="0.2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</row>
    <row r="104" spans="2:14" x14ac:dyDescent="0.2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</row>
    <row r="105" spans="2:14" x14ac:dyDescent="0.2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</row>
    <row r="106" spans="2:14" x14ac:dyDescent="0.2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</row>
    <row r="107" spans="2:14" x14ac:dyDescent="0.2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</row>
    <row r="108" spans="2:14" x14ac:dyDescent="0.2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</row>
    <row r="109" spans="2:14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</row>
    <row r="110" spans="2:14" x14ac:dyDescent="0.2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</row>
    <row r="111" spans="2:14" x14ac:dyDescent="0.2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</row>
    <row r="112" spans="2:14" x14ac:dyDescent="0.2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</row>
    <row r="113" spans="2:14" x14ac:dyDescent="0.2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</row>
    <row r="114" spans="2:14" x14ac:dyDescent="0.2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</row>
    <row r="115" spans="2:14" x14ac:dyDescent="0.2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</row>
    <row r="116" spans="2:14" x14ac:dyDescent="0.2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</row>
    <row r="117" spans="2:14" x14ac:dyDescent="0.2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</row>
    <row r="118" spans="2:14" x14ac:dyDescent="0.2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</row>
    <row r="119" spans="2:14" x14ac:dyDescent="0.2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</row>
    <row r="120" spans="2:14" x14ac:dyDescent="0.2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</row>
    <row r="121" spans="2:14" x14ac:dyDescent="0.2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</row>
    <row r="122" spans="2:14" x14ac:dyDescent="0.2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</row>
    <row r="123" spans="2:14" x14ac:dyDescent="0.2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</row>
    <row r="124" spans="2:14" x14ac:dyDescent="0.2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</row>
    <row r="125" spans="2:14" x14ac:dyDescent="0.2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</row>
    <row r="126" spans="2:14" x14ac:dyDescent="0.2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</row>
    <row r="127" spans="2:14" x14ac:dyDescent="0.2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</row>
    <row r="128" spans="2:14" x14ac:dyDescent="0.2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</row>
    <row r="129" spans="2:14" x14ac:dyDescent="0.2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</row>
    <row r="130" spans="2:14" x14ac:dyDescent="0.2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</row>
    <row r="131" spans="2:14" x14ac:dyDescent="0.2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</row>
    <row r="132" spans="2:14" x14ac:dyDescent="0.2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</row>
    <row r="133" spans="2:14" x14ac:dyDescent="0.2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</row>
    <row r="134" spans="2:14" x14ac:dyDescent="0.2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</row>
    <row r="135" spans="2:14" x14ac:dyDescent="0.2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</row>
    <row r="136" spans="2:14" x14ac:dyDescent="0.2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</row>
    <row r="137" spans="2:14" x14ac:dyDescent="0.2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</row>
    <row r="138" spans="2:14" x14ac:dyDescent="0.2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</row>
    <row r="139" spans="2:14" x14ac:dyDescent="0.2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</row>
    <row r="140" spans="2:14" x14ac:dyDescent="0.2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</row>
    <row r="141" spans="2:14" x14ac:dyDescent="0.2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</row>
    <row r="142" spans="2:14" x14ac:dyDescent="0.2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</row>
    <row r="143" spans="2:14" x14ac:dyDescent="0.2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</row>
    <row r="144" spans="2:14" x14ac:dyDescent="0.2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</row>
    <row r="145" spans="2:14" x14ac:dyDescent="0.2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</row>
    <row r="146" spans="2:14" x14ac:dyDescent="0.2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</row>
    <row r="147" spans="2:14" x14ac:dyDescent="0.2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</row>
    <row r="148" spans="2:14" x14ac:dyDescent="0.2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</row>
    <row r="149" spans="2:14" x14ac:dyDescent="0.2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</row>
    <row r="150" spans="2:14" x14ac:dyDescent="0.2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</row>
    <row r="151" spans="2:14" x14ac:dyDescent="0.2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</row>
    <row r="152" spans="2:14" x14ac:dyDescent="0.2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</row>
    <row r="153" spans="2:14" x14ac:dyDescent="0.2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</row>
    <row r="154" spans="2:14" x14ac:dyDescent="0.2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</row>
    <row r="155" spans="2:14" x14ac:dyDescent="0.2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</row>
    <row r="156" spans="2:14" x14ac:dyDescent="0.2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</row>
    <row r="157" spans="2:14" x14ac:dyDescent="0.2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</row>
    <row r="158" spans="2:14" x14ac:dyDescent="0.2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</row>
    <row r="159" spans="2:14" x14ac:dyDescent="0.2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</row>
    <row r="160" spans="2:14" x14ac:dyDescent="0.2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</row>
    <row r="161" spans="2:14" x14ac:dyDescent="0.2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</row>
    <row r="162" spans="2:14" x14ac:dyDescent="0.2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</row>
    <row r="163" spans="2:14" x14ac:dyDescent="0.2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</row>
    <row r="164" spans="2:14" x14ac:dyDescent="0.2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</row>
    <row r="165" spans="2:14" x14ac:dyDescent="0.2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</row>
    <row r="166" spans="2:14" x14ac:dyDescent="0.2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</row>
    <row r="167" spans="2:14" x14ac:dyDescent="0.2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</row>
    <row r="168" spans="2:14" x14ac:dyDescent="0.2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</row>
    <row r="169" spans="2:14" x14ac:dyDescent="0.2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</row>
    <row r="170" spans="2:14" x14ac:dyDescent="0.2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</row>
    <row r="171" spans="2:14" x14ac:dyDescent="0.2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</row>
    <row r="172" spans="2:14" x14ac:dyDescent="0.2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</row>
    <row r="173" spans="2:14" x14ac:dyDescent="0.2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</row>
    <row r="174" spans="2:14" x14ac:dyDescent="0.2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</row>
    <row r="175" spans="2:14" x14ac:dyDescent="0.2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</row>
    <row r="176" spans="2:14" x14ac:dyDescent="0.2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</row>
    <row r="177" spans="2:14" x14ac:dyDescent="0.2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</row>
    <row r="178" spans="2:14" x14ac:dyDescent="0.2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</row>
    <row r="179" spans="2:14" x14ac:dyDescent="0.2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</row>
    <row r="180" spans="2:14" x14ac:dyDescent="0.2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</row>
    <row r="181" spans="2:14" x14ac:dyDescent="0.2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</row>
    <row r="182" spans="2:14" x14ac:dyDescent="0.2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</row>
    <row r="183" spans="2:14" x14ac:dyDescent="0.2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</row>
    <row r="184" spans="2:14" x14ac:dyDescent="0.2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</row>
    <row r="185" spans="2:14" x14ac:dyDescent="0.2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</row>
    <row r="186" spans="2:14" x14ac:dyDescent="0.2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</row>
    <row r="187" spans="2:14" x14ac:dyDescent="0.2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</row>
    <row r="188" spans="2:14" x14ac:dyDescent="0.2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</row>
    <row r="189" spans="2:14" x14ac:dyDescent="0.2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</row>
    <row r="190" spans="2:14" x14ac:dyDescent="0.2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</row>
    <row r="191" spans="2:14" x14ac:dyDescent="0.2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</row>
    <row r="192" spans="2:14" x14ac:dyDescent="0.2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</row>
    <row r="193" spans="2:14" x14ac:dyDescent="0.2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</row>
    <row r="194" spans="2:14" x14ac:dyDescent="0.2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</row>
    <row r="195" spans="2:14" x14ac:dyDescent="0.2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</row>
    <row r="196" spans="2:14" x14ac:dyDescent="0.2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</row>
    <row r="197" spans="2:14" x14ac:dyDescent="0.2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</row>
    <row r="198" spans="2:14" x14ac:dyDescent="0.2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</row>
    <row r="199" spans="2:14" x14ac:dyDescent="0.2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</row>
    <row r="200" spans="2:14" x14ac:dyDescent="0.2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</row>
    <row r="201" spans="2:14" x14ac:dyDescent="0.2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</row>
    <row r="202" spans="2:14" x14ac:dyDescent="0.2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</row>
    <row r="203" spans="2:14" x14ac:dyDescent="0.2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</row>
    <row r="204" spans="2:14" x14ac:dyDescent="0.2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</row>
    <row r="205" spans="2:14" x14ac:dyDescent="0.2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</row>
    <row r="206" spans="2:14" x14ac:dyDescent="0.2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</row>
    <row r="207" spans="2:14" x14ac:dyDescent="0.2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</row>
    <row r="208" spans="2:14" x14ac:dyDescent="0.2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</row>
    <row r="209" spans="2:14" x14ac:dyDescent="0.2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</row>
    <row r="210" spans="2:14" x14ac:dyDescent="0.2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</row>
    <row r="211" spans="2:14" x14ac:dyDescent="0.2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</row>
    <row r="212" spans="2:14" x14ac:dyDescent="0.2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</row>
    <row r="213" spans="2:14" x14ac:dyDescent="0.2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</row>
    <row r="214" spans="2:14" x14ac:dyDescent="0.2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</row>
    <row r="215" spans="2:14" x14ac:dyDescent="0.2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</row>
    <row r="216" spans="2:14" x14ac:dyDescent="0.2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</row>
    <row r="217" spans="2:14" x14ac:dyDescent="0.2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</row>
    <row r="218" spans="2:14" x14ac:dyDescent="0.2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</row>
    <row r="219" spans="2:14" x14ac:dyDescent="0.2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</row>
    <row r="220" spans="2:14" x14ac:dyDescent="0.2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</row>
    <row r="221" spans="2:14" x14ac:dyDescent="0.2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</row>
    <row r="222" spans="2:14" x14ac:dyDescent="0.2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</row>
    <row r="223" spans="2:14" x14ac:dyDescent="0.2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</row>
    <row r="224" spans="2:14" x14ac:dyDescent="0.2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</row>
    <row r="225" spans="2:14" x14ac:dyDescent="0.2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</row>
    <row r="226" spans="2:14" x14ac:dyDescent="0.2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</row>
    <row r="227" spans="2:14" x14ac:dyDescent="0.2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</row>
    <row r="228" spans="2:14" x14ac:dyDescent="0.2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</row>
    <row r="229" spans="2:14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</row>
    <row r="230" spans="2:14" x14ac:dyDescent="0.2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</row>
    <row r="231" spans="2:14" x14ac:dyDescent="0.2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</row>
    <row r="232" spans="2:14" x14ac:dyDescent="0.2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</row>
    <row r="233" spans="2:14" x14ac:dyDescent="0.2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</row>
    <row r="234" spans="2:14" x14ac:dyDescent="0.2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</row>
    <row r="235" spans="2:14" x14ac:dyDescent="0.2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</row>
    <row r="236" spans="2:14" x14ac:dyDescent="0.2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</row>
    <row r="237" spans="2:14" x14ac:dyDescent="0.2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</row>
    <row r="238" spans="2:14" x14ac:dyDescent="0.2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</row>
    <row r="239" spans="2:14" x14ac:dyDescent="0.2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</row>
    <row r="240" spans="2:14" x14ac:dyDescent="0.2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</row>
    <row r="241" spans="2:14" x14ac:dyDescent="0.2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</row>
    <row r="242" spans="2:14" x14ac:dyDescent="0.2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</row>
    <row r="243" spans="2:14" x14ac:dyDescent="0.2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</row>
    <row r="244" spans="2:14" x14ac:dyDescent="0.2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</row>
    <row r="245" spans="2:14" x14ac:dyDescent="0.2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</row>
    <row r="246" spans="2:14" x14ac:dyDescent="0.2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</row>
    <row r="247" spans="2:14" x14ac:dyDescent="0.2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</row>
    <row r="248" spans="2:14" x14ac:dyDescent="0.2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</row>
    <row r="249" spans="2:14" x14ac:dyDescent="0.2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</row>
    <row r="250" spans="2:14" x14ac:dyDescent="0.2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</row>
    <row r="251" spans="2:14" x14ac:dyDescent="0.2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</row>
    <row r="252" spans="2:14" x14ac:dyDescent="0.2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</row>
    <row r="253" spans="2:14" x14ac:dyDescent="0.2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</row>
    <row r="254" spans="2:14" x14ac:dyDescent="0.2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</row>
    <row r="255" spans="2:14" x14ac:dyDescent="0.2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</row>
    <row r="256" spans="2:14" x14ac:dyDescent="0.2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</row>
    <row r="257" spans="2:14" x14ac:dyDescent="0.2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</row>
    <row r="258" spans="2:14" x14ac:dyDescent="0.2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</row>
    <row r="259" spans="2:14" x14ac:dyDescent="0.2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</row>
    <row r="260" spans="2:14" x14ac:dyDescent="0.2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</row>
    <row r="261" spans="2:14" x14ac:dyDescent="0.2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</row>
    <row r="262" spans="2:14" x14ac:dyDescent="0.2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</row>
    <row r="263" spans="2:14" x14ac:dyDescent="0.2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</row>
    <row r="264" spans="2:14" x14ac:dyDescent="0.2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</row>
    <row r="265" spans="2:14" x14ac:dyDescent="0.2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</row>
    <row r="266" spans="2:14" x14ac:dyDescent="0.2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</row>
    <row r="267" spans="2:14" x14ac:dyDescent="0.2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</row>
    <row r="268" spans="2:14" x14ac:dyDescent="0.2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</row>
    <row r="269" spans="2:14" x14ac:dyDescent="0.2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</row>
    <row r="270" spans="2:14" x14ac:dyDescent="0.2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</row>
    <row r="271" spans="2:14" x14ac:dyDescent="0.2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</row>
    <row r="272" spans="2:14" x14ac:dyDescent="0.2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</row>
    <row r="273" spans="2:14" x14ac:dyDescent="0.2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</row>
    <row r="274" spans="2:14" x14ac:dyDescent="0.2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</row>
    <row r="275" spans="2:14" x14ac:dyDescent="0.2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</row>
    <row r="276" spans="2:14" x14ac:dyDescent="0.2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</row>
    <row r="277" spans="2:14" x14ac:dyDescent="0.2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</row>
    <row r="278" spans="2:14" x14ac:dyDescent="0.2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</row>
    <row r="279" spans="2:14" x14ac:dyDescent="0.2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</row>
    <row r="280" spans="2:14" x14ac:dyDescent="0.2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</row>
    <row r="281" spans="2:14" x14ac:dyDescent="0.2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</row>
    <row r="282" spans="2:14" x14ac:dyDescent="0.2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</row>
    <row r="283" spans="2:14" x14ac:dyDescent="0.2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</row>
    <row r="284" spans="2:14" x14ac:dyDescent="0.2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</row>
    <row r="285" spans="2:14" x14ac:dyDescent="0.2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</row>
    <row r="286" spans="2:14" x14ac:dyDescent="0.2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</row>
    <row r="287" spans="2:14" x14ac:dyDescent="0.2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</row>
    <row r="288" spans="2:14" x14ac:dyDescent="0.2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</row>
    <row r="289" spans="2:14" x14ac:dyDescent="0.2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</row>
    <row r="290" spans="2:14" x14ac:dyDescent="0.2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</row>
    <row r="291" spans="2:14" x14ac:dyDescent="0.2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</row>
    <row r="292" spans="2:14" x14ac:dyDescent="0.2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</row>
    <row r="293" spans="2:14" x14ac:dyDescent="0.2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</row>
    <row r="294" spans="2:14" x14ac:dyDescent="0.2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</row>
    <row r="295" spans="2:14" x14ac:dyDescent="0.2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</row>
    <row r="296" spans="2:14" x14ac:dyDescent="0.2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</row>
    <row r="297" spans="2:14" x14ac:dyDescent="0.2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</row>
    <row r="298" spans="2:14" x14ac:dyDescent="0.2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</row>
    <row r="299" spans="2:14" x14ac:dyDescent="0.2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</row>
    <row r="300" spans="2:14" x14ac:dyDescent="0.2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</row>
    <row r="301" spans="2:14" x14ac:dyDescent="0.2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</row>
    <row r="302" spans="2:14" x14ac:dyDescent="0.2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</row>
    <row r="303" spans="2:14" x14ac:dyDescent="0.2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</row>
    <row r="304" spans="2:14" x14ac:dyDescent="0.2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</row>
    <row r="305" spans="2:14" x14ac:dyDescent="0.2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</row>
    <row r="306" spans="2:14" x14ac:dyDescent="0.2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</row>
    <row r="307" spans="2:14" x14ac:dyDescent="0.2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</row>
    <row r="308" spans="2:14" x14ac:dyDescent="0.2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</row>
    <row r="309" spans="2:14" x14ac:dyDescent="0.2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</row>
    <row r="310" spans="2:14" x14ac:dyDescent="0.2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</row>
    <row r="311" spans="2:14" x14ac:dyDescent="0.2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</row>
    <row r="312" spans="2:14" x14ac:dyDescent="0.2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</row>
    <row r="313" spans="2:14" x14ac:dyDescent="0.2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</row>
    <row r="314" spans="2:14" x14ac:dyDescent="0.2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</row>
    <row r="315" spans="2:14" x14ac:dyDescent="0.2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</row>
    <row r="316" spans="2:14" x14ac:dyDescent="0.2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</row>
    <row r="317" spans="2:14" x14ac:dyDescent="0.2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</row>
    <row r="318" spans="2:14" x14ac:dyDescent="0.2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</row>
    <row r="319" spans="2:14" x14ac:dyDescent="0.2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</row>
    <row r="320" spans="2:14" x14ac:dyDescent="0.2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</row>
    <row r="321" spans="2:14" x14ac:dyDescent="0.2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</row>
    <row r="322" spans="2:14" x14ac:dyDescent="0.2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</row>
    <row r="323" spans="2:14" x14ac:dyDescent="0.2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</row>
    <row r="324" spans="2:14" x14ac:dyDescent="0.2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</row>
    <row r="325" spans="2:14" x14ac:dyDescent="0.2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</row>
    <row r="326" spans="2:14" x14ac:dyDescent="0.2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</row>
    <row r="327" spans="2:14" x14ac:dyDescent="0.2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</row>
    <row r="328" spans="2:14" x14ac:dyDescent="0.2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</row>
    <row r="329" spans="2:14" x14ac:dyDescent="0.2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</row>
    <row r="330" spans="2:14" x14ac:dyDescent="0.2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</row>
    <row r="331" spans="2:14" x14ac:dyDescent="0.2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</row>
    <row r="332" spans="2:14" x14ac:dyDescent="0.2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</row>
    <row r="333" spans="2:14" x14ac:dyDescent="0.2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</row>
    <row r="334" spans="2:14" x14ac:dyDescent="0.2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</row>
    <row r="335" spans="2:14" x14ac:dyDescent="0.2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</row>
    <row r="336" spans="2:14" x14ac:dyDescent="0.2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</row>
    <row r="337" spans="2:14" x14ac:dyDescent="0.2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</row>
    <row r="338" spans="2:14" x14ac:dyDescent="0.2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</row>
    <row r="339" spans="2:14" x14ac:dyDescent="0.2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</row>
    <row r="340" spans="2:14" x14ac:dyDescent="0.2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</row>
    <row r="341" spans="2:14" x14ac:dyDescent="0.2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</row>
    <row r="342" spans="2:14" x14ac:dyDescent="0.2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</row>
    <row r="343" spans="2:14" x14ac:dyDescent="0.2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</row>
    <row r="344" spans="2:14" x14ac:dyDescent="0.2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</row>
    <row r="345" spans="2:14" x14ac:dyDescent="0.2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</row>
    <row r="346" spans="2:14" x14ac:dyDescent="0.2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</row>
    <row r="347" spans="2:14" x14ac:dyDescent="0.2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</row>
    <row r="348" spans="2:14" x14ac:dyDescent="0.2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</row>
    <row r="349" spans="2:14" x14ac:dyDescent="0.2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</row>
    <row r="350" spans="2:14" x14ac:dyDescent="0.2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</row>
    <row r="351" spans="2:14" x14ac:dyDescent="0.2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</row>
    <row r="352" spans="2:14" x14ac:dyDescent="0.2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</row>
    <row r="353" spans="2:14" x14ac:dyDescent="0.2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</row>
    <row r="354" spans="2:14" x14ac:dyDescent="0.2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</row>
    <row r="355" spans="2:14" x14ac:dyDescent="0.2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</row>
    <row r="356" spans="2:14" x14ac:dyDescent="0.2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</row>
    <row r="357" spans="2:14" x14ac:dyDescent="0.2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</row>
    <row r="358" spans="2:14" x14ac:dyDescent="0.2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</row>
    <row r="359" spans="2:14" x14ac:dyDescent="0.2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</row>
    <row r="360" spans="2:14" x14ac:dyDescent="0.2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</row>
    <row r="361" spans="2:14" x14ac:dyDescent="0.2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</row>
    <row r="362" spans="2:14" x14ac:dyDescent="0.2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</row>
    <row r="363" spans="2:14" x14ac:dyDescent="0.2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</row>
    <row r="364" spans="2:14" x14ac:dyDescent="0.2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</row>
    <row r="365" spans="2:14" x14ac:dyDescent="0.2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</row>
    <row r="366" spans="2:14" x14ac:dyDescent="0.2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</row>
    <row r="367" spans="2:14" x14ac:dyDescent="0.2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</row>
    <row r="368" spans="2:14" x14ac:dyDescent="0.2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</row>
    <row r="369" spans="2:14" x14ac:dyDescent="0.2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</row>
    <row r="370" spans="2:14" x14ac:dyDescent="0.2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</row>
    <row r="371" spans="2:14" x14ac:dyDescent="0.2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</row>
    <row r="372" spans="2:14" x14ac:dyDescent="0.2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</row>
    <row r="373" spans="2:14" x14ac:dyDescent="0.2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</row>
    <row r="374" spans="2:14" x14ac:dyDescent="0.2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</row>
    <row r="375" spans="2:14" x14ac:dyDescent="0.2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</row>
    <row r="376" spans="2:14" x14ac:dyDescent="0.2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</row>
    <row r="377" spans="2:14" x14ac:dyDescent="0.2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</row>
    <row r="378" spans="2:14" x14ac:dyDescent="0.2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</row>
    <row r="379" spans="2:14" x14ac:dyDescent="0.2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</row>
    <row r="380" spans="2:14" x14ac:dyDescent="0.2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</row>
    <row r="381" spans="2:14" x14ac:dyDescent="0.2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</row>
    <row r="382" spans="2:14" x14ac:dyDescent="0.2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</row>
    <row r="383" spans="2:14" x14ac:dyDescent="0.2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</row>
    <row r="384" spans="2:14" x14ac:dyDescent="0.2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</row>
    <row r="385" spans="2:14" x14ac:dyDescent="0.2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</row>
    <row r="386" spans="2:14" x14ac:dyDescent="0.2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</row>
    <row r="387" spans="2:14" x14ac:dyDescent="0.2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</row>
    <row r="388" spans="2:14" x14ac:dyDescent="0.2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</row>
    <row r="389" spans="2:14" x14ac:dyDescent="0.2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</row>
    <row r="390" spans="2:14" x14ac:dyDescent="0.2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</row>
    <row r="391" spans="2:14" x14ac:dyDescent="0.2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</row>
    <row r="392" spans="2:14" x14ac:dyDescent="0.2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</row>
    <row r="393" spans="2:14" x14ac:dyDescent="0.2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</row>
    <row r="394" spans="2:14" x14ac:dyDescent="0.2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</row>
    <row r="395" spans="2:14" x14ac:dyDescent="0.2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</row>
    <row r="396" spans="2:14" x14ac:dyDescent="0.2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</row>
    <row r="397" spans="2:14" x14ac:dyDescent="0.2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</row>
    <row r="398" spans="2:14" x14ac:dyDescent="0.2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</row>
    <row r="399" spans="2:14" x14ac:dyDescent="0.2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</row>
    <row r="400" spans="2:14" x14ac:dyDescent="0.2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</row>
    <row r="401" spans="2:14" x14ac:dyDescent="0.2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</row>
    <row r="402" spans="2:14" x14ac:dyDescent="0.2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</row>
    <row r="403" spans="2:14" x14ac:dyDescent="0.2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</row>
    <row r="404" spans="2:14" x14ac:dyDescent="0.2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</row>
    <row r="405" spans="2:14" x14ac:dyDescent="0.2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</row>
    <row r="406" spans="2:14" x14ac:dyDescent="0.2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</row>
    <row r="407" spans="2:14" x14ac:dyDescent="0.2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</row>
    <row r="408" spans="2:14" x14ac:dyDescent="0.2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</row>
    <row r="409" spans="2:14" x14ac:dyDescent="0.2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F1:K8"/>
  <sheetViews>
    <sheetView workbookViewId="0">
      <selection activeCell="J5" sqref="J5"/>
    </sheetView>
  </sheetViews>
  <sheetFormatPr defaultRowHeight="12.75" x14ac:dyDescent="0.2"/>
  <sheetData>
    <row r="1" spans="6:11" ht="13.5" thickBot="1" x14ac:dyDescent="0.25"/>
    <row r="2" spans="6:11" ht="24" thickBot="1" x14ac:dyDescent="0.4">
      <c r="F2" s="222" t="s">
        <v>395</v>
      </c>
      <c r="G2" s="223"/>
      <c r="H2" s="223"/>
      <c r="I2" s="224"/>
      <c r="J2" s="225"/>
    </row>
    <row r="3" spans="6:11" ht="23.25" x14ac:dyDescent="0.35">
      <c r="F3" s="221"/>
      <c r="G3" s="221"/>
      <c r="H3" s="228"/>
      <c r="I3" s="110"/>
      <c r="J3" s="110"/>
      <c r="K3" s="110"/>
    </row>
    <row r="4" spans="6:11" ht="15.75" x14ac:dyDescent="0.2">
      <c r="F4" s="229" t="s">
        <v>396</v>
      </c>
      <c r="G4" s="229" t="s">
        <v>392</v>
      </c>
      <c r="H4" s="226"/>
      <c r="I4" s="227"/>
      <c r="J4" s="110"/>
      <c r="K4" s="110"/>
    </row>
    <row r="5" spans="6:11" ht="15.75" x14ac:dyDescent="0.2">
      <c r="F5" s="229">
        <v>2014</v>
      </c>
      <c r="G5" s="230">
        <f>'[12]Nastoupané m'!$F$36</f>
        <v>18455</v>
      </c>
      <c r="H5" s="110"/>
      <c r="I5" s="110"/>
      <c r="J5" s="110"/>
      <c r="K5" s="110"/>
    </row>
    <row r="6" spans="6:11" ht="15.75" x14ac:dyDescent="0.2">
      <c r="F6" s="229">
        <v>2015</v>
      </c>
      <c r="G6" s="230">
        <f>'[13]Nastoupané m'!$F$36</f>
        <v>19961</v>
      </c>
      <c r="K6" s="110"/>
    </row>
    <row r="7" spans="6:11" ht="15.75" x14ac:dyDescent="0.2">
      <c r="F7" s="229">
        <v>2016</v>
      </c>
      <c r="G7" s="230">
        <v>20961</v>
      </c>
      <c r="K7" s="110"/>
    </row>
    <row r="8" spans="6:11" x14ac:dyDescent="0.2">
      <c r="K8" s="110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I11"/>
  <sheetViews>
    <sheetView workbookViewId="0">
      <selection activeCell="J20" sqref="J20"/>
    </sheetView>
  </sheetViews>
  <sheetFormatPr defaultRowHeight="12.75" x14ac:dyDescent="0.2"/>
  <sheetData>
    <row r="5" spans="5:9" ht="13.5" thickBot="1" x14ac:dyDescent="0.25"/>
    <row r="6" spans="5:9" ht="24" thickBot="1" x14ac:dyDescent="0.4">
      <c r="E6" s="222" t="s">
        <v>394</v>
      </c>
      <c r="F6" s="223"/>
      <c r="G6" s="223"/>
      <c r="H6" s="224"/>
      <c r="I6" s="225"/>
    </row>
    <row r="8" spans="5:9" ht="15" x14ac:dyDescent="0.2">
      <c r="E8" s="219" t="s">
        <v>22</v>
      </c>
      <c r="F8" s="219" t="s">
        <v>391</v>
      </c>
      <c r="G8" s="219" t="s">
        <v>393</v>
      </c>
      <c r="H8" s="219" t="s">
        <v>392</v>
      </c>
    </row>
    <row r="9" spans="5:9" ht="15" x14ac:dyDescent="0.2">
      <c r="E9" s="219">
        <v>2014</v>
      </c>
      <c r="F9" s="219" t="s">
        <v>57</v>
      </c>
      <c r="G9" s="219" t="s">
        <v>390</v>
      </c>
      <c r="H9" s="220">
        <f>'[12]Nastoupané m'!$F$21</f>
        <v>1054</v>
      </c>
    </row>
    <row r="10" spans="5:9" ht="15" x14ac:dyDescent="0.2">
      <c r="E10" s="219">
        <v>2015</v>
      </c>
      <c r="F10" s="219" t="s">
        <v>49</v>
      </c>
      <c r="G10" s="219" t="s">
        <v>397</v>
      </c>
      <c r="H10" s="220">
        <v>1106</v>
      </c>
    </row>
    <row r="11" spans="5:9" ht="15" x14ac:dyDescent="0.2">
      <c r="E11" s="219">
        <v>2016</v>
      </c>
      <c r="F11" s="219" t="s">
        <v>68</v>
      </c>
      <c r="G11" s="219" t="s">
        <v>425</v>
      </c>
      <c r="H11" s="220">
        <v>1039</v>
      </c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92"/>
  <sheetViews>
    <sheetView workbookViewId="0">
      <selection activeCell="R15" sqref="R15"/>
    </sheetView>
  </sheetViews>
  <sheetFormatPr defaultRowHeight="12.75" x14ac:dyDescent="0.2"/>
  <cols>
    <col min="1" max="1" width="26.5703125" bestFit="1" customWidth="1"/>
    <col min="2" max="4" width="8.28515625" bestFit="1" customWidth="1"/>
    <col min="5" max="5" width="9.85546875" customWidth="1"/>
    <col min="6" max="6" width="8" customWidth="1"/>
    <col min="7" max="7" width="8.28515625" bestFit="1" customWidth="1"/>
    <col min="8" max="8" width="8.5703125" customWidth="1"/>
    <col min="9" max="12" width="9" bestFit="1" customWidth="1"/>
  </cols>
  <sheetData>
    <row r="1" spans="1:28" ht="20.25" x14ac:dyDescent="0.2">
      <c r="A1" s="96"/>
      <c r="B1" s="96"/>
      <c r="C1" s="96"/>
      <c r="D1" s="96"/>
      <c r="E1" s="105"/>
      <c r="F1" s="96"/>
      <c r="G1" s="96"/>
      <c r="H1" s="96"/>
      <c r="I1" s="96"/>
      <c r="J1" s="9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</row>
    <row r="2" spans="1:28" ht="15" customHeight="1" x14ac:dyDescent="0.25">
      <c r="A2" s="240" t="s">
        <v>22</v>
      </c>
      <c r="B2" s="241">
        <v>2005</v>
      </c>
      <c r="C2" s="241">
        <v>2006</v>
      </c>
      <c r="D2" s="241">
        <v>2007</v>
      </c>
      <c r="E2" s="241">
        <v>2008</v>
      </c>
      <c r="F2" s="241">
        <v>2009</v>
      </c>
      <c r="G2" s="241">
        <v>2010</v>
      </c>
      <c r="H2" s="241">
        <v>2011</v>
      </c>
      <c r="I2" s="241">
        <v>2012</v>
      </c>
      <c r="J2" s="241">
        <v>2013</v>
      </c>
      <c r="K2" s="241">
        <v>2014</v>
      </c>
      <c r="L2" s="241">
        <v>2015</v>
      </c>
      <c r="M2" s="241">
        <v>2016</v>
      </c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</row>
    <row r="3" spans="1:28" ht="15" customHeight="1" x14ac:dyDescent="0.2">
      <c r="A3" s="242" t="s">
        <v>52</v>
      </c>
      <c r="B3" s="243">
        <f>'[1]Teploty v etapách'!$H$2</f>
        <v>17.78125</v>
      </c>
      <c r="C3" s="243">
        <f>'[8]Teploty v etapách'!$H$2</f>
        <v>20.333333333333332</v>
      </c>
      <c r="D3" s="243">
        <f>'[14]Teploty v etapách'!$H$2</f>
        <v>20.263157894736842</v>
      </c>
      <c r="E3" s="243">
        <v>20.6</v>
      </c>
      <c r="F3" s="243">
        <f>'[9]Teploty v etapách'!$H$2</f>
        <v>19.535714285714285</v>
      </c>
      <c r="G3" s="243">
        <v>17.3</v>
      </c>
      <c r="H3" s="243">
        <v>19.5</v>
      </c>
      <c r="I3" s="243">
        <f>'[10]Teploty v etapách'!$H$2</f>
        <v>19.032258064516128</v>
      </c>
      <c r="J3" s="243">
        <f>'[11]Teploty v etapách'!$H$2</f>
        <v>18.133333333333333</v>
      </c>
      <c r="K3" s="243">
        <v>19</v>
      </c>
      <c r="L3" s="243">
        <f>'[13]Teploty v etapách'!$H$2</f>
        <v>18.566666666666666</v>
      </c>
      <c r="M3" s="243">
        <v>18.100000000000001</v>
      </c>
      <c r="N3" s="96"/>
      <c r="O3" s="96"/>
      <c r="P3" s="96"/>
      <c r="Q3" s="96"/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</row>
    <row r="4" spans="1:28" ht="15.75" x14ac:dyDescent="0.2">
      <c r="A4" s="244" t="s">
        <v>53</v>
      </c>
      <c r="B4" s="245">
        <f>'[1]Teploty v etapách'!$H$4</f>
        <v>28</v>
      </c>
      <c r="C4" s="245">
        <f>'[8]Teploty v etapách'!$H$4</f>
        <v>32</v>
      </c>
      <c r="D4" s="245">
        <f>'[14]Teploty v etapách'!$H$4</f>
        <v>35</v>
      </c>
      <c r="E4" s="245">
        <v>29</v>
      </c>
      <c r="F4" s="245">
        <f>'[9]Teploty v etapách'!$H$4</f>
        <v>27</v>
      </c>
      <c r="G4" s="245">
        <v>28</v>
      </c>
      <c r="H4" s="245">
        <v>32</v>
      </c>
      <c r="I4" s="245">
        <f>'[10]Teploty v etapách'!$H$4</f>
        <v>27</v>
      </c>
      <c r="J4" s="245">
        <f>'[11]Teploty v etapách'!$H$4</f>
        <v>34</v>
      </c>
      <c r="K4" s="245">
        <v>28</v>
      </c>
      <c r="L4" s="245">
        <f>'[13]Teploty v etapách'!$H$4</f>
        <v>33</v>
      </c>
      <c r="M4" s="245">
        <v>27</v>
      </c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</row>
    <row r="5" spans="1:28" ht="15.75" x14ac:dyDescent="0.2">
      <c r="A5" s="246" t="s">
        <v>54</v>
      </c>
      <c r="B5" s="256">
        <f>'[1]Teploty v etapách'!$H$6</f>
        <v>7</v>
      </c>
      <c r="C5" s="256">
        <f>'[8]Teploty v etapách'!$H$6</f>
        <v>9</v>
      </c>
      <c r="D5" s="256">
        <f>'[14]Teploty v etapách'!$H$6</f>
        <v>13</v>
      </c>
      <c r="E5" s="256">
        <f>'[2]Teploty v etapách'!$D$23</f>
        <v>8</v>
      </c>
      <c r="F5" s="256">
        <f>'[9]Teploty v etapách'!$H$6</f>
        <v>4</v>
      </c>
      <c r="G5" s="256">
        <v>6</v>
      </c>
      <c r="H5" s="256">
        <v>5</v>
      </c>
      <c r="I5" s="256">
        <f>'[10]Teploty v etapách'!$H$6</f>
        <v>7</v>
      </c>
      <c r="J5" s="256">
        <f>'[11]Teploty v etapách'!$H$6</f>
        <v>2</v>
      </c>
      <c r="K5" s="256">
        <v>5</v>
      </c>
      <c r="L5" s="256">
        <f>'[13]Teploty v etapách'!$H$6</f>
        <v>4</v>
      </c>
      <c r="M5" s="256">
        <v>4</v>
      </c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</row>
    <row r="6" spans="1:28" ht="13.5" thickBot="1" x14ac:dyDescent="0.25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  <c r="N6" s="96"/>
      <c r="O6" s="96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</row>
    <row r="7" spans="1:28" ht="21" thickBot="1" x14ac:dyDescent="0.35">
      <c r="A7" s="96"/>
      <c r="B7" s="96"/>
      <c r="C7" s="96"/>
      <c r="D7" s="96"/>
      <c r="E7" s="170" t="s">
        <v>346</v>
      </c>
      <c r="F7" s="171"/>
      <c r="G7" s="172"/>
      <c r="H7" s="173"/>
      <c r="I7" s="174"/>
      <c r="J7" s="96"/>
      <c r="K7" s="96"/>
      <c r="L7" s="96"/>
      <c r="M7" s="96"/>
      <c r="N7" s="96"/>
      <c r="O7" s="96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</row>
    <row r="8" spans="1:28" x14ac:dyDescent="0.2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  <c r="N8" s="96"/>
      <c r="O8" s="96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</row>
    <row r="9" spans="1:28" x14ac:dyDescent="0.2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  <c r="N9" s="96"/>
      <c r="O9" s="96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</row>
    <row r="10" spans="1:28" x14ac:dyDescent="0.2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</row>
    <row r="11" spans="1:28" x14ac:dyDescent="0.2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</row>
    <row r="12" spans="1:28" x14ac:dyDescent="0.2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  <c r="N12" s="96"/>
      <c r="O12" s="96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</row>
    <row r="13" spans="1:28" x14ac:dyDescent="0.2">
      <c r="A13" s="96"/>
      <c r="B13" s="96"/>
      <c r="C13" s="96"/>
      <c r="D13" s="96"/>
      <c r="E13" s="96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</row>
    <row r="14" spans="1:28" x14ac:dyDescent="0.2">
      <c r="A14" s="96"/>
      <c r="B14" s="96"/>
      <c r="C14" s="96"/>
      <c r="D14" s="96"/>
      <c r="E14" s="96"/>
      <c r="F14" s="96"/>
      <c r="G14" s="96"/>
      <c r="H14" s="96"/>
      <c r="I14" s="96"/>
      <c r="J14" s="96"/>
      <c r="K14" s="96"/>
      <c r="L14" s="96"/>
      <c r="M14" s="96"/>
      <c r="N14" s="96"/>
      <c r="O14" s="96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</row>
    <row r="15" spans="1:28" x14ac:dyDescent="0.2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</row>
    <row r="16" spans="1:28" x14ac:dyDescent="0.2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</row>
    <row r="17" spans="1:28" x14ac:dyDescent="0.2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  <c r="N17" s="96"/>
      <c r="O17" s="96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</row>
    <row r="18" spans="1:28" x14ac:dyDescent="0.2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  <c r="N18" s="96"/>
      <c r="O18" s="96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</row>
    <row r="19" spans="1:28" x14ac:dyDescent="0.2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</row>
    <row r="20" spans="1:28" x14ac:dyDescent="0.2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  <c r="N20" s="96"/>
      <c r="O20" s="96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</row>
    <row r="21" spans="1:28" x14ac:dyDescent="0.2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  <c r="N21" s="96"/>
      <c r="O21" s="96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</row>
    <row r="22" spans="1:28" x14ac:dyDescent="0.2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</row>
    <row r="23" spans="1:28" x14ac:dyDescent="0.2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</row>
    <row r="24" spans="1:28" x14ac:dyDescent="0.2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</row>
    <row r="25" spans="1:28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  <c r="N25" s="96"/>
      <c r="O25" s="96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</row>
    <row r="26" spans="1:28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  <c r="N26" s="96"/>
      <c r="O26" s="96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</row>
    <row r="27" spans="1:28" x14ac:dyDescent="0.2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  <c r="N27" s="96"/>
      <c r="O27" s="96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</row>
    <row r="28" spans="1:28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  <c r="N28" s="96"/>
      <c r="O28" s="96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</row>
    <row r="29" spans="1:28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  <c r="N29" s="96"/>
      <c r="O29" s="96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</row>
    <row r="30" spans="1:28" x14ac:dyDescent="0.2">
      <c r="A30" s="96"/>
      <c r="B30" s="96"/>
      <c r="C30" s="96"/>
      <c r="D30" s="96"/>
      <c r="E30" s="96"/>
      <c r="F30" s="96"/>
      <c r="G30" s="96"/>
      <c r="H30" s="96"/>
      <c r="I30" s="96"/>
      <c r="J30" s="96"/>
      <c r="K30" s="96"/>
      <c r="L30" s="96"/>
      <c r="M30" s="96"/>
      <c r="N30" s="96"/>
      <c r="O30" s="96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</row>
    <row r="31" spans="1:28" x14ac:dyDescent="0.2">
      <c r="A31" s="96"/>
      <c r="B31" s="96"/>
      <c r="C31" s="96"/>
      <c r="D31" s="96"/>
      <c r="E31" s="96"/>
      <c r="F31" s="96"/>
      <c r="G31" s="96"/>
      <c r="H31" s="96"/>
      <c r="I31" s="96"/>
      <c r="J31" s="96"/>
      <c r="K31" s="96"/>
      <c r="L31" s="96"/>
      <c r="M31" s="96"/>
      <c r="N31" s="96"/>
      <c r="O31" s="96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</row>
    <row r="32" spans="1:28" x14ac:dyDescent="0.2">
      <c r="A32" s="96"/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  <c r="O32" s="96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</row>
    <row r="33" spans="1:28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</row>
    <row r="34" spans="1:28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</row>
    <row r="35" spans="1:28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</row>
    <row r="36" spans="1:28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</row>
    <row r="37" spans="1:28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</row>
    <row r="38" spans="1:28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</row>
    <row r="39" spans="1:28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</row>
    <row r="40" spans="1:28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</row>
    <row r="41" spans="1:28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</row>
    <row r="42" spans="1:28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</row>
    <row r="43" spans="1:28" x14ac:dyDescent="0.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</row>
    <row r="44" spans="1:28" x14ac:dyDescent="0.2">
      <c r="A44" s="96"/>
      <c r="B44" s="96"/>
      <c r="C44" s="96"/>
      <c r="D44" s="96"/>
      <c r="E44" s="96"/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  <c r="Y44" s="96"/>
      <c r="Z44" s="96"/>
      <c r="AA44" s="96"/>
      <c r="AB44" s="96"/>
    </row>
    <row r="45" spans="1:28" x14ac:dyDescent="0.2">
      <c r="A45" s="96"/>
      <c r="B45" s="96"/>
      <c r="C45" s="96"/>
      <c r="D45" s="96"/>
      <c r="E45" s="96"/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  <c r="Y45" s="96"/>
      <c r="Z45" s="96"/>
      <c r="AA45" s="96"/>
      <c r="AB45" s="96"/>
    </row>
    <row r="46" spans="1:28" x14ac:dyDescent="0.2">
      <c r="A46" s="96"/>
      <c r="B46" s="96"/>
      <c r="C46" s="96"/>
      <c r="D46" s="96"/>
      <c r="E46" s="96"/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  <c r="Y46" s="96"/>
      <c r="Z46" s="96"/>
      <c r="AA46" s="96"/>
      <c r="AB46" s="96"/>
    </row>
    <row r="47" spans="1:28" x14ac:dyDescent="0.2">
      <c r="A47" s="96"/>
      <c r="B47" s="96"/>
      <c r="C47" s="96"/>
      <c r="D47" s="96"/>
      <c r="E47" s="96"/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  <c r="Y47" s="96"/>
      <c r="Z47" s="96"/>
      <c r="AA47" s="96"/>
      <c r="AB47" s="96"/>
    </row>
    <row r="48" spans="1:28" x14ac:dyDescent="0.2">
      <c r="A48" s="96"/>
      <c r="B48" s="96"/>
      <c r="C48" s="96"/>
      <c r="D48" s="96"/>
      <c r="E48" s="96"/>
      <c r="F48" s="96"/>
      <c r="G48" s="96"/>
      <c r="H48" s="96"/>
      <c r="I48" s="96"/>
      <c r="J48" s="96"/>
      <c r="K48" s="96"/>
      <c r="L48" s="96"/>
      <c r="M48" s="96"/>
      <c r="N48" s="96"/>
    </row>
    <row r="49" spans="1:14" x14ac:dyDescent="0.2">
      <c r="A49" s="96"/>
      <c r="B49" s="96"/>
      <c r="C49" s="96"/>
      <c r="D49" s="96"/>
      <c r="E49" s="96"/>
      <c r="F49" s="96"/>
      <c r="G49" s="96"/>
      <c r="H49" s="96"/>
      <c r="I49" s="96"/>
      <c r="J49" s="96"/>
      <c r="K49" s="96"/>
      <c r="L49" s="96"/>
      <c r="M49" s="96"/>
      <c r="N49" s="96"/>
    </row>
    <row r="50" spans="1:14" x14ac:dyDescent="0.2">
      <c r="A50" s="96"/>
      <c r="B50" s="96"/>
      <c r="C50" s="96"/>
      <c r="D50" s="96"/>
      <c r="E50" s="96"/>
      <c r="F50" s="96"/>
      <c r="G50" s="96"/>
      <c r="H50" s="96"/>
      <c r="I50" s="96"/>
      <c r="J50" s="96"/>
      <c r="K50" s="96"/>
      <c r="L50" s="96"/>
      <c r="M50" s="96"/>
      <c r="N50" s="96"/>
    </row>
    <row r="51" spans="1:14" x14ac:dyDescent="0.2">
      <c r="A51" s="96"/>
      <c r="B51" s="96"/>
      <c r="C51" s="96"/>
      <c r="D51" s="96"/>
      <c r="E51" s="96"/>
      <c r="F51" s="96"/>
      <c r="G51" s="96"/>
      <c r="H51" s="96"/>
      <c r="I51" s="96"/>
      <c r="J51" s="96"/>
      <c r="K51" s="96"/>
      <c r="L51" s="96"/>
      <c r="M51" s="96"/>
      <c r="N51" s="96"/>
    </row>
    <row r="52" spans="1:14" x14ac:dyDescent="0.2">
      <c r="A52" s="96"/>
      <c r="B52" s="96"/>
      <c r="C52" s="96"/>
      <c r="D52" s="96"/>
      <c r="E52" s="96"/>
      <c r="F52" s="96"/>
      <c r="G52" s="96"/>
      <c r="H52" s="96"/>
      <c r="I52" s="96"/>
      <c r="J52" s="96"/>
      <c r="K52" s="96"/>
      <c r="L52" s="96"/>
      <c r="M52" s="96"/>
      <c r="N52" s="96"/>
    </row>
    <row r="53" spans="1:14" x14ac:dyDescent="0.2">
      <c r="A53" s="96"/>
      <c r="B53" s="96"/>
      <c r="C53" s="96"/>
      <c r="D53" s="96"/>
      <c r="E53" s="96"/>
      <c r="F53" s="96"/>
      <c r="G53" s="96"/>
      <c r="H53" s="96"/>
      <c r="I53" s="96"/>
      <c r="J53" s="96"/>
      <c r="K53" s="96"/>
      <c r="L53" s="96"/>
      <c r="M53" s="96"/>
      <c r="N53" s="96"/>
    </row>
    <row r="54" spans="1:14" x14ac:dyDescent="0.2">
      <c r="A54" s="96"/>
      <c r="B54" s="96"/>
      <c r="C54" s="96"/>
      <c r="D54" s="96"/>
      <c r="E54" s="96"/>
      <c r="F54" s="96"/>
      <c r="G54" s="96"/>
      <c r="H54" s="96"/>
      <c r="I54" s="96"/>
      <c r="J54" s="96"/>
      <c r="K54" s="96"/>
      <c r="L54" s="96"/>
      <c r="M54" s="96"/>
      <c r="N54" s="96"/>
    </row>
    <row r="55" spans="1:14" x14ac:dyDescent="0.2">
      <c r="A55" s="96"/>
      <c r="B55" s="96"/>
      <c r="C55" s="96"/>
      <c r="D55" s="96"/>
      <c r="E55" s="96"/>
      <c r="F55" s="96"/>
      <c r="G55" s="96"/>
      <c r="H55" s="96"/>
      <c r="I55" s="96"/>
      <c r="J55" s="96"/>
      <c r="K55" s="96"/>
      <c r="L55" s="96"/>
      <c r="M55" s="96"/>
      <c r="N55" s="96"/>
    </row>
    <row r="56" spans="1:14" x14ac:dyDescent="0.2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  <c r="L56" s="96"/>
      <c r="M56" s="96"/>
      <c r="N56" s="96"/>
    </row>
    <row r="57" spans="1:14" x14ac:dyDescent="0.2">
      <c r="A57" s="96"/>
      <c r="B57" s="96"/>
      <c r="C57" s="96"/>
      <c r="D57" s="96"/>
      <c r="E57" s="96"/>
      <c r="F57" s="96"/>
      <c r="G57" s="96"/>
      <c r="H57" s="96"/>
      <c r="I57" s="96"/>
      <c r="J57" s="96"/>
      <c r="K57" s="96"/>
      <c r="L57" s="96"/>
      <c r="M57" s="96"/>
      <c r="N57" s="96"/>
    </row>
    <row r="58" spans="1:14" x14ac:dyDescent="0.2">
      <c r="A58" s="96"/>
      <c r="B58" s="96"/>
      <c r="C58" s="96"/>
      <c r="D58" s="96"/>
      <c r="E58" s="96"/>
      <c r="F58" s="96"/>
      <c r="G58" s="96"/>
      <c r="H58" s="96"/>
      <c r="I58" s="96"/>
      <c r="J58" s="96"/>
      <c r="K58" s="96"/>
      <c r="L58" s="96"/>
      <c r="M58" s="96"/>
      <c r="N58" s="96"/>
    </row>
    <row r="59" spans="1:14" x14ac:dyDescent="0.2">
      <c r="A59" s="96"/>
      <c r="B59" s="96"/>
      <c r="C59" s="96"/>
      <c r="D59" s="96"/>
      <c r="E59" s="96"/>
      <c r="F59" s="96"/>
      <c r="G59" s="96"/>
      <c r="H59" s="96"/>
      <c r="I59" s="96"/>
      <c r="J59" s="96"/>
      <c r="K59" s="96"/>
      <c r="L59" s="96"/>
      <c r="M59" s="96"/>
      <c r="N59" s="96"/>
    </row>
    <row r="60" spans="1:14" x14ac:dyDescent="0.2">
      <c r="A60" s="96"/>
      <c r="B60" s="96"/>
      <c r="C60" s="96"/>
      <c r="D60" s="96"/>
      <c r="E60" s="96"/>
      <c r="F60" s="96"/>
      <c r="G60" s="96"/>
      <c r="H60" s="96"/>
      <c r="I60" s="96"/>
      <c r="J60" s="96"/>
      <c r="K60" s="96"/>
      <c r="L60" s="96"/>
      <c r="M60" s="96"/>
      <c r="N60" s="96"/>
    </row>
    <row r="61" spans="1:14" x14ac:dyDescent="0.2">
      <c r="A61" s="96"/>
      <c r="B61" s="96"/>
      <c r="C61" s="96"/>
      <c r="D61" s="96"/>
      <c r="E61" s="96"/>
      <c r="F61" s="96"/>
      <c r="G61" s="96"/>
      <c r="H61" s="96"/>
      <c r="I61" s="96"/>
      <c r="J61" s="96"/>
      <c r="K61" s="96"/>
      <c r="L61" s="96"/>
      <c r="M61" s="96"/>
      <c r="N61" s="96"/>
    </row>
    <row r="64" spans="1:14" x14ac:dyDescent="0.2">
      <c r="A64" s="96"/>
      <c r="B64" s="96"/>
      <c r="C64" s="96"/>
      <c r="D64" s="96"/>
      <c r="E64" s="96"/>
      <c r="F64" s="96"/>
      <c r="G64" s="96"/>
      <c r="H64" s="96"/>
      <c r="I64" s="96"/>
      <c r="J64" s="96"/>
      <c r="K64" s="96"/>
      <c r="L64" s="96"/>
      <c r="M64" s="96"/>
      <c r="N64" s="96"/>
    </row>
    <row r="65" spans="1:14" x14ac:dyDescent="0.2">
      <c r="A65" s="96"/>
      <c r="B65" s="96"/>
      <c r="C65" s="96"/>
      <c r="D65" s="96"/>
      <c r="E65" s="96"/>
      <c r="F65" s="96"/>
      <c r="G65" s="96"/>
      <c r="H65" s="96"/>
      <c r="I65" s="96"/>
      <c r="J65" s="96"/>
      <c r="K65" s="96"/>
      <c r="L65" s="96"/>
      <c r="M65" s="96"/>
      <c r="N65" s="96"/>
    </row>
    <row r="66" spans="1:14" x14ac:dyDescent="0.2">
      <c r="A66" s="96"/>
      <c r="B66" s="96"/>
      <c r="C66" s="96"/>
      <c r="D66" s="96"/>
      <c r="E66" s="96"/>
      <c r="F66" s="96"/>
      <c r="G66" s="96"/>
      <c r="H66" s="96"/>
      <c r="I66" s="96"/>
      <c r="J66" s="96"/>
      <c r="K66" s="96"/>
      <c r="L66" s="96"/>
      <c r="M66" s="96"/>
      <c r="N66" s="96"/>
    </row>
    <row r="67" spans="1:14" x14ac:dyDescent="0.2">
      <c r="A67" s="96"/>
      <c r="B67" s="96"/>
      <c r="C67" s="96"/>
      <c r="D67" s="96"/>
      <c r="E67" s="96"/>
      <c r="F67" s="96"/>
      <c r="G67" s="96"/>
      <c r="H67" s="96"/>
      <c r="I67" s="96"/>
      <c r="J67" s="96"/>
      <c r="K67" s="96"/>
      <c r="L67" s="96"/>
      <c r="M67" s="96"/>
      <c r="N67" s="96"/>
    </row>
    <row r="68" spans="1:14" x14ac:dyDescent="0.2">
      <c r="A68" s="96"/>
      <c r="B68" s="96"/>
      <c r="C68" s="96"/>
      <c r="D68" s="96"/>
      <c r="E68" s="96"/>
      <c r="F68" s="96"/>
      <c r="G68" s="96"/>
      <c r="H68" s="96"/>
      <c r="I68" s="96"/>
      <c r="J68" s="96"/>
      <c r="K68" s="96"/>
      <c r="L68" s="96"/>
      <c r="M68" s="96"/>
      <c r="N68" s="96"/>
    </row>
    <row r="69" spans="1:14" x14ac:dyDescent="0.2">
      <c r="A69" s="96"/>
      <c r="B69" s="96"/>
      <c r="C69" s="96"/>
      <c r="D69" s="96"/>
      <c r="E69" s="96"/>
      <c r="F69" s="96"/>
      <c r="G69" s="96"/>
      <c r="H69" s="96"/>
      <c r="I69" s="96"/>
      <c r="J69" s="96"/>
      <c r="K69" s="96"/>
      <c r="L69" s="96"/>
      <c r="M69" s="96"/>
      <c r="N69" s="96"/>
    </row>
    <row r="70" spans="1:14" x14ac:dyDescent="0.2">
      <c r="A70" s="96"/>
      <c r="B70" s="96"/>
      <c r="C70" s="96"/>
      <c r="D70" s="96"/>
      <c r="E70" s="96"/>
      <c r="F70" s="96"/>
      <c r="G70" s="96"/>
      <c r="H70" s="96"/>
      <c r="I70" s="96"/>
      <c r="J70" s="96"/>
      <c r="K70" s="96"/>
      <c r="L70" s="96"/>
      <c r="M70" s="96"/>
      <c r="N70" s="96"/>
    </row>
    <row r="71" spans="1:14" x14ac:dyDescent="0.2">
      <c r="A71" s="96"/>
      <c r="B71" s="96"/>
      <c r="C71" s="96"/>
      <c r="D71" s="96"/>
      <c r="E71" s="96"/>
      <c r="F71" s="96"/>
      <c r="G71" s="96"/>
      <c r="H71" s="96"/>
      <c r="I71" s="96"/>
      <c r="J71" s="96"/>
      <c r="K71" s="96"/>
      <c r="L71" s="96"/>
      <c r="M71" s="96"/>
      <c r="N71" s="96"/>
    </row>
    <row r="72" spans="1:14" x14ac:dyDescent="0.2">
      <c r="A72" s="96"/>
      <c r="B72" s="96"/>
      <c r="C72" s="96"/>
      <c r="D72" s="96"/>
      <c r="E72" s="96"/>
      <c r="F72" s="96"/>
      <c r="G72" s="96"/>
      <c r="H72" s="96"/>
      <c r="I72" s="96"/>
      <c r="J72" s="96"/>
      <c r="K72" s="96"/>
      <c r="L72" s="96"/>
      <c r="M72" s="96"/>
      <c r="N72" s="96"/>
    </row>
    <row r="73" spans="1:14" x14ac:dyDescent="0.2">
      <c r="A73" s="96"/>
      <c r="B73" s="96"/>
      <c r="C73" s="96"/>
      <c r="D73" s="96"/>
      <c r="E73" s="96"/>
      <c r="F73" s="96"/>
      <c r="G73" s="96"/>
      <c r="H73" s="96"/>
      <c r="I73" s="96"/>
      <c r="J73" s="96"/>
      <c r="K73" s="96"/>
      <c r="L73" s="96"/>
      <c r="M73" s="96"/>
      <c r="N73" s="96"/>
    </row>
    <row r="74" spans="1:14" x14ac:dyDescent="0.2">
      <c r="A74" s="96"/>
      <c r="B74" s="96"/>
      <c r="C74" s="96"/>
      <c r="D74" s="96"/>
      <c r="E74" s="96"/>
      <c r="F74" s="96"/>
      <c r="G74" s="96"/>
      <c r="H74" s="96"/>
      <c r="I74" s="96"/>
      <c r="J74" s="96"/>
      <c r="K74" s="96"/>
      <c r="L74" s="96"/>
      <c r="M74" s="96"/>
      <c r="N74" s="96"/>
    </row>
    <row r="75" spans="1:14" x14ac:dyDescent="0.2">
      <c r="A75" s="96"/>
      <c r="B75" s="96"/>
      <c r="C75" s="96"/>
      <c r="D75" s="96"/>
      <c r="E75" s="96"/>
      <c r="F75" s="96"/>
      <c r="G75" s="96"/>
      <c r="H75" s="96"/>
      <c r="I75" s="96"/>
      <c r="J75" s="96"/>
      <c r="K75" s="96"/>
      <c r="L75" s="96"/>
      <c r="M75" s="96"/>
      <c r="N75" s="96"/>
    </row>
    <row r="76" spans="1:14" x14ac:dyDescent="0.2">
      <c r="A76" s="96"/>
      <c r="B76" s="96"/>
      <c r="C76" s="96"/>
      <c r="D76" s="96"/>
      <c r="E76" s="96"/>
      <c r="F76" s="96"/>
      <c r="G76" s="96"/>
      <c r="H76" s="96"/>
      <c r="I76" s="96"/>
      <c r="J76" s="96"/>
      <c r="K76" s="96"/>
      <c r="L76" s="96"/>
      <c r="M76" s="96"/>
      <c r="N76" s="96"/>
    </row>
    <row r="77" spans="1:14" x14ac:dyDescent="0.2">
      <c r="A77" s="96"/>
      <c r="B77" s="96"/>
      <c r="C77" s="96"/>
      <c r="D77" s="96"/>
      <c r="E77" s="96"/>
      <c r="F77" s="96"/>
      <c r="G77" s="96"/>
      <c r="H77" s="96"/>
      <c r="I77" s="96"/>
      <c r="J77" s="96"/>
      <c r="K77" s="96"/>
      <c r="L77" s="96"/>
      <c r="M77" s="96"/>
      <c r="N77" s="96"/>
    </row>
    <row r="78" spans="1:14" x14ac:dyDescent="0.2">
      <c r="A78" s="96"/>
      <c r="B78" s="96"/>
      <c r="C78" s="96"/>
      <c r="D78" s="96"/>
      <c r="E78" s="96"/>
      <c r="F78" s="96"/>
      <c r="G78" s="96"/>
      <c r="H78" s="96"/>
      <c r="I78" s="96"/>
      <c r="J78" s="96"/>
      <c r="K78" s="96"/>
      <c r="L78" s="96"/>
      <c r="M78" s="96"/>
      <c r="N78" s="96"/>
    </row>
    <row r="79" spans="1:14" x14ac:dyDescent="0.2">
      <c r="A79" s="96"/>
      <c r="B79" s="96"/>
      <c r="C79" s="96"/>
      <c r="D79" s="96"/>
      <c r="E79" s="96"/>
      <c r="F79" s="96"/>
      <c r="G79" s="96"/>
      <c r="H79" s="96"/>
      <c r="I79" s="96"/>
      <c r="J79" s="96"/>
      <c r="K79" s="96"/>
      <c r="L79" s="96"/>
      <c r="M79" s="96"/>
      <c r="N79" s="96"/>
    </row>
    <row r="80" spans="1:14" x14ac:dyDescent="0.2">
      <c r="A80" s="96"/>
      <c r="B80" s="96"/>
      <c r="C80" s="96"/>
      <c r="D80" s="96"/>
      <c r="E80" s="96"/>
      <c r="F80" s="96"/>
      <c r="G80" s="96"/>
      <c r="H80" s="96"/>
      <c r="I80" s="96"/>
      <c r="J80" s="96"/>
      <c r="K80" s="96"/>
      <c r="L80" s="96"/>
      <c r="M80" s="96"/>
      <c r="N80" s="96"/>
    </row>
    <row r="81" spans="1:14" x14ac:dyDescent="0.2">
      <c r="A81" s="96"/>
      <c r="B81" s="96"/>
      <c r="C81" s="96"/>
      <c r="D81" s="96"/>
      <c r="E81" s="96"/>
      <c r="F81" s="96"/>
      <c r="G81" s="96"/>
      <c r="H81" s="96"/>
      <c r="I81" s="96"/>
      <c r="J81" s="96"/>
      <c r="K81" s="96"/>
      <c r="L81" s="96"/>
      <c r="M81" s="96"/>
      <c r="N81" s="96"/>
    </row>
    <row r="82" spans="1:14" x14ac:dyDescent="0.2">
      <c r="A82" s="96"/>
      <c r="B82" s="96"/>
      <c r="C82" s="96"/>
      <c r="D82" s="96"/>
      <c r="E82" s="96"/>
      <c r="F82" s="96"/>
      <c r="G82" s="96"/>
      <c r="H82" s="96"/>
      <c r="I82" s="96"/>
      <c r="J82" s="96"/>
      <c r="K82" s="96"/>
      <c r="L82" s="96"/>
      <c r="M82" s="96"/>
      <c r="N82" s="96"/>
    </row>
    <row r="83" spans="1:14" x14ac:dyDescent="0.2">
      <c r="A83" s="96"/>
      <c r="B83" s="96"/>
      <c r="C83" s="96"/>
      <c r="D83" s="96"/>
      <c r="E83" s="96"/>
      <c r="F83" s="96"/>
      <c r="G83" s="96"/>
      <c r="H83" s="96"/>
      <c r="I83" s="96"/>
      <c r="J83" s="96"/>
      <c r="K83" s="96"/>
      <c r="L83" s="96"/>
      <c r="M83" s="96"/>
      <c r="N83" s="96"/>
    </row>
    <row r="84" spans="1:14" x14ac:dyDescent="0.2">
      <c r="A84" s="96"/>
      <c r="B84" s="96"/>
      <c r="C84" s="96"/>
      <c r="D84" s="96"/>
      <c r="E84" s="96"/>
      <c r="F84" s="96"/>
      <c r="G84" s="96"/>
      <c r="H84" s="96"/>
      <c r="I84" s="96"/>
      <c r="J84" s="96"/>
      <c r="K84" s="96"/>
      <c r="L84" s="96"/>
      <c r="M84" s="96"/>
      <c r="N84" s="96"/>
    </row>
    <row r="85" spans="1:14" x14ac:dyDescent="0.2">
      <c r="A85" s="96"/>
      <c r="B85" s="96"/>
      <c r="C85" s="96"/>
      <c r="D85" s="96"/>
      <c r="E85" s="96"/>
      <c r="F85" s="96"/>
      <c r="G85" s="96"/>
      <c r="H85" s="96"/>
      <c r="I85" s="96"/>
      <c r="J85" s="96"/>
      <c r="K85" s="96"/>
      <c r="L85" s="96"/>
      <c r="M85" s="96"/>
      <c r="N85" s="96"/>
    </row>
    <row r="86" spans="1:14" x14ac:dyDescent="0.2">
      <c r="A86" s="96"/>
      <c r="B86" s="96"/>
      <c r="C86" s="96"/>
      <c r="D86" s="96"/>
      <c r="E86" s="96"/>
      <c r="F86" s="96"/>
      <c r="G86" s="96"/>
      <c r="H86" s="96"/>
      <c r="I86" s="96"/>
      <c r="J86" s="96"/>
      <c r="K86" s="96"/>
      <c r="L86" s="96"/>
      <c r="M86" s="96"/>
      <c r="N86" s="96"/>
    </row>
    <row r="87" spans="1:14" x14ac:dyDescent="0.2">
      <c r="A87" s="96"/>
      <c r="B87" s="96"/>
      <c r="C87" s="96"/>
      <c r="D87" s="96"/>
      <c r="E87" s="96"/>
      <c r="F87" s="96"/>
      <c r="G87" s="96"/>
      <c r="H87" s="96"/>
      <c r="I87" s="96"/>
      <c r="J87" s="96"/>
      <c r="K87" s="96"/>
      <c r="L87" s="96"/>
      <c r="M87" s="96"/>
      <c r="N87" s="96"/>
    </row>
    <row r="88" spans="1:14" x14ac:dyDescent="0.2">
      <c r="A88" s="96"/>
      <c r="B88" s="96"/>
      <c r="C88" s="96"/>
      <c r="D88" s="96"/>
      <c r="E88" s="96"/>
      <c r="F88" s="96"/>
      <c r="G88" s="96"/>
      <c r="H88" s="96"/>
      <c r="I88" s="96"/>
      <c r="J88" s="96"/>
      <c r="K88" s="96"/>
      <c r="L88" s="96"/>
      <c r="M88" s="96"/>
      <c r="N88" s="96"/>
    </row>
    <row r="89" spans="1:14" x14ac:dyDescent="0.2">
      <c r="A89" s="96"/>
      <c r="B89" s="96"/>
      <c r="C89" s="96"/>
      <c r="D89" s="96"/>
      <c r="E89" s="96"/>
      <c r="F89" s="96"/>
      <c r="G89" s="96"/>
      <c r="H89" s="96"/>
      <c r="I89" s="96"/>
      <c r="J89" s="96"/>
      <c r="K89" s="96"/>
      <c r="L89" s="96"/>
      <c r="M89" s="96"/>
      <c r="N89" s="96"/>
    </row>
    <row r="90" spans="1:14" x14ac:dyDescent="0.2">
      <c r="A90" s="96"/>
      <c r="B90" s="96"/>
      <c r="C90" s="96"/>
      <c r="D90" s="96"/>
      <c r="E90" s="96"/>
      <c r="F90" s="96"/>
      <c r="G90" s="96"/>
      <c r="H90" s="96"/>
      <c r="I90" s="96"/>
      <c r="J90" s="96"/>
      <c r="K90" s="96"/>
      <c r="L90" s="96"/>
      <c r="M90" s="96"/>
      <c r="N90" s="96"/>
    </row>
    <row r="91" spans="1:14" x14ac:dyDescent="0.2">
      <c r="A91" s="96"/>
      <c r="B91" s="96"/>
      <c r="C91" s="96"/>
      <c r="D91" s="96"/>
      <c r="E91" s="96"/>
      <c r="F91" s="96"/>
      <c r="G91" s="96"/>
      <c r="H91" s="96"/>
      <c r="I91" s="96"/>
      <c r="J91" s="96"/>
      <c r="K91" s="96"/>
      <c r="L91" s="96"/>
      <c r="M91" s="96"/>
      <c r="N91" s="96"/>
    </row>
    <row r="92" spans="1:14" x14ac:dyDescent="0.2">
      <c r="A92" s="96"/>
      <c r="B92" s="96"/>
      <c r="C92" s="96"/>
      <c r="D92" s="96"/>
      <c r="E92" s="96"/>
      <c r="F92" s="96"/>
      <c r="G92" s="96"/>
      <c r="H92" s="96"/>
      <c r="I92" s="96"/>
      <c r="J92" s="96"/>
      <c r="K92" s="96"/>
      <c r="L92" s="96"/>
      <c r="M92" s="96"/>
      <c r="N92" s="96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3"/>
  <sheetViews>
    <sheetView workbookViewId="0">
      <selection activeCell="P28" sqref="P28"/>
    </sheetView>
  </sheetViews>
  <sheetFormatPr defaultRowHeight="12.75" x14ac:dyDescent="0.2"/>
  <cols>
    <col min="2" max="17" width="6.85546875" customWidth="1"/>
  </cols>
  <sheetData>
    <row r="1" spans="1:29" ht="28.5" thickBot="1" x14ac:dyDescent="0.45">
      <c r="A1" s="96"/>
      <c r="B1" s="96"/>
      <c r="C1" s="162"/>
      <c r="D1" s="96"/>
      <c r="E1" s="163" t="s">
        <v>45</v>
      </c>
      <c r="F1" s="164"/>
      <c r="G1" s="165"/>
      <c r="H1" s="166"/>
      <c r="I1" s="166"/>
      <c r="J1" s="166"/>
      <c r="K1" s="96"/>
      <c r="L1" s="96"/>
      <c r="M1" s="96"/>
      <c r="N1" s="96"/>
      <c r="O1" s="96"/>
      <c r="P1" s="96"/>
      <c r="Q1" s="96"/>
      <c r="R1" s="96"/>
      <c r="S1" s="96"/>
      <c r="T1" s="96"/>
      <c r="U1" s="96"/>
      <c r="V1" s="96"/>
      <c r="W1" s="96"/>
      <c r="X1" s="96"/>
      <c r="Y1" s="96"/>
      <c r="Z1" s="96"/>
      <c r="AA1" s="96"/>
      <c r="AB1" s="96"/>
      <c r="AC1" s="96"/>
    </row>
    <row r="2" spans="1:29" ht="13.5" thickBot="1" x14ac:dyDescent="0.25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  <c r="N2" s="96"/>
      <c r="O2" s="96"/>
      <c r="P2" s="96"/>
      <c r="Q2" s="96"/>
      <c r="R2" s="96"/>
      <c r="S2" s="96"/>
      <c r="T2" s="96"/>
      <c r="U2" s="96"/>
      <c r="V2" s="96"/>
      <c r="W2" s="96"/>
      <c r="X2" s="96"/>
      <c r="Y2" s="96"/>
      <c r="Z2" s="96"/>
      <c r="AA2" s="96"/>
      <c r="AB2" s="96"/>
      <c r="AC2" s="96"/>
    </row>
    <row r="3" spans="1:29" ht="15" x14ac:dyDescent="0.2">
      <c r="A3" s="175" t="s">
        <v>22</v>
      </c>
      <c r="B3" s="176">
        <v>2001</v>
      </c>
      <c r="C3" s="176">
        <v>2002</v>
      </c>
      <c r="D3" s="176">
        <v>2003</v>
      </c>
      <c r="E3" s="177">
        <v>2004</v>
      </c>
      <c r="F3" s="177">
        <v>2005</v>
      </c>
      <c r="G3" s="177">
        <v>2006</v>
      </c>
      <c r="H3" s="177">
        <v>2007</v>
      </c>
      <c r="I3" s="177">
        <v>2008</v>
      </c>
      <c r="J3" s="177">
        <v>2009</v>
      </c>
      <c r="K3" s="177">
        <v>2010</v>
      </c>
      <c r="L3" s="177">
        <v>2011</v>
      </c>
      <c r="M3" s="177">
        <v>2012</v>
      </c>
      <c r="N3" s="177">
        <v>2013</v>
      </c>
      <c r="O3" s="177">
        <v>2014</v>
      </c>
      <c r="P3" s="177">
        <v>2015</v>
      </c>
      <c r="Q3" s="177">
        <v>2016</v>
      </c>
      <c r="R3" s="96"/>
      <c r="S3" s="96"/>
      <c r="T3" s="96"/>
      <c r="U3" s="96"/>
      <c r="V3" s="96"/>
      <c r="W3" s="96"/>
      <c r="X3" s="96"/>
      <c r="Y3" s="96"/>
      <c r="Z3" s="96"/>
      <c r="AA3" s="96"/>
      <c r="AB3" s="96"/>
      <c r="AC3" s="96"/>
    </row>
    <row r="4" spans="1:29" ht="30.75" thickBot="1" x14ac:dyDescent="0.25">
      <c r="A4" s="178" t="s">
        <v>23</v>
      </c>
      <c r="B4" s="179">
        <v>16</v>
      </c>
      <c r="C4" s="179">
        <v>22</v>
      </c>
      <c r="D4" s="179">
        <v>30</v>
      </c>
      <c r="E4" s="180">
        <v>36</v>
      </c>
      <c r="F4" s="181">
        <v>37</v>
      </c>
      <c r="G4" s="181">
        <v>43</v>
      </c>
      <c r="H4" s="181">
        <v>38</v>
      </c>
      <c r="I4" s="182">
        <v>54</v>
      </c>
      <c r="J4" s="182">
        <v>54</v>
      </c>
      <c r="K4" s="181">
        <v>52</v>
      </c>
      <c r="L4" s="183">
        <v>54</v>
      </c>
      <c r="M4" s="181">
        <v>47</v>
      </c>
      <c r="N4" s="181">
        <v>49</v>
      </c>
      <c r="O4" s="181">
        <v>44</v>
      </c>
      <c r="P4" s="181">
        <v>48</v>
      </c>
      <c r="Q4" s="181">
        <v>44</v>
      </c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</row>
    <row r="5" spans="1:29" ht="34.5" customHeight="1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</row>
    <row r="6" spans="1:29" x14ac:dyDescent="0.2">
      <c r="A6" s="4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96"/>
      <c r="Q6" s="96"/>
      <c r="R6" s="96"/>
      <c r="S6" s="96"/>
      <c r="T6" s="96"/>
      <c r="U6" s="96"/>
      <c r="V6" s="96"/>
      <c r="W6" s="96"/>
      <c r="X6" s="96"/>
      <c r="Y6" s="96"/>
      <c r="Z6" s="96"/>
      <c r="AA6" s="96"/>
      <c r="AB6" s="96"/>
      <c r="AC6" s="96"/>
    </row>
    <row r="7" spans="1:29" x14ac:dyDescent="0.2">
      <c r="A7" s="3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96"/>
      <c r="Q7" s="96"/>
      <c r="R7" s="96"/>
      <c r="S7" s="96"/>
      <c r="T7" s="96"/>
      <c r="U7" s="96"/>
      <c r="V7" s="96"/>
      <c r="W7" s="96"/>
      <c r="X7" s="96"/>
      <c r="Y7" s="96"/>
      <c r="Z7" s="96"/>
      <c r="AA7" s="96"/>
      <c r="AB7" s="96"/>
      <c r="AC7" s="96"/>
    </row>
    <row r="8" spans="1:29" x14ac:dyDescent="0.2">
      <c r="A8" s="4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96"/>
      <c r="Q8" s="96"/>
      <c r="R8" s="96"/>
      <c r="S8" s="96"/>
      <c r="T8" s="96"/>
      <c r="U8" s="96"/>
      <c r="V8" s="96"/>
      <c r="W8" s="96"/>
      <c r="X8" s="96"/>
      <c r="Y8" s="96"/>
      <c r="Z8" s="96"/>
      <c r="AA8" s="96"/>
      <c r="AB8" s="96"/>
      <c r="AC8" s="96"/>
    </row>
    <row r="9" spans="1:29" x14ac:dyDescent="0.2">
      <c r="A9" s="3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96"/>
      <c r="Q9" s="96"/>
      <c r="R9" s="96"/>
      <c r="S9" s="96"/>
      <c r="T9" s="96"/>
      <c r="U9" s="96"/>
      <c r="V9" s="96"/>
      <c r="W9" s="96"/>
      <c r="X9" s="96"/>
      <c r="Y9" s="96"/>
      <c r="Z9" s="96"/>
      <c r="AA9" s="96"/>
      <c r="AB9" s="96"/>
      <c r="AC9" s="96"/>
    </row>
    <row r="10" spans="1:29" x14ac:dyDescent="0.2">
      <c r="A10" s="4"/>
      <c r="B10" s="1"/>
      <c r="C10" s="1"/>
      <c r="D10" s="1"/>
      <c r="E10" s="1"/>
      <c r="F10" s="1"/>
      <c r="G10" s="1"/>
      <c r="H10" s="1"/>
      <c r="I10" s="1"/>
      <c r="J10" s="2"/>
      <c r="K10" s="2"/>
      <c r="L10" s="1"/>
      <c r="M10" s="1"/>
      <c r="N10" s="1"/>
      <c r="O10" s="1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</row>
    <row r="11" spans="1:29" x14ac:dyDescent="0.2">
      <c r="A11" s="3"/>
      <c r="B11" s="2"/>
      <c r="C11" s="1"/>
      <c r="D11" s="1"/>
      <c r="E11" s="1"/>
      <c r="F11" s="1"/>
      <c r="G11" s="1"/>
      <c r="H11" s="1"/>
      <c r="I11" s="1"/>
      <c r="J11" s="2"/>
      <c r="K11" s="2"/>
      <c r="L11" s="1"/>
      <c r="M11" s="1"/>
      <c r="N11" s="1"/>
      <c r="O11" s="1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</row>
    <row r="12" spans="1:29" x14ac:dyDescent="0.2">
      <c r="A12" s="4"/>
      <c r="B12" s="2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96"/>
      <c r="Q12" s="96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</row>
    <row r="13" spans="1:29" x14ac:dyDescent="0.2">
      <c r="A13" s="3"/>
      <c r="B13" s="2"/>
      <c r="C13" s="2"/>
      <c r="D13" s="2"/>
      <c r="E13" s="2"/>
      <c r="F13" s="2"/>
      <c r="G13" s="2"/>
      <c r="H13" s="1"/>
      <c r="I13" s="1"/>
      <c r="J13" s="1"/>
      <c r="K13" s="1"/>
      <c r="L13" s="1"/>
      <c r="M13" s="1"/>
      <c r="N13" s="1"/>
      <c r="O13" s="1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</row>
    <row r="14" spans="1:29" x14ac:dyDescent="0.2">
      <c r="A14" s="4"/>
      <c r="B14" s="2"/>
      <c r="C14" s="2"/>
      <c r="D14" s="2"/>
      <c r="E14" s="2"/>
      <c r="F14" s="2"/>
      <c r="G14" s="2"/>
      <c r="H14" s="1"/>
      <c r="I14" s="1"/>
      <c r="J14" s="1"/>
      <c r="K14" s="1"/>
      <c r="L14" s="1"/>
      <c r="M14" s="1"/>
      <c r="N14" s="1"/>
      <c r="O14" s="1"/>
      <c r="P14" s="96"/>
      <c r="Q14" s="96"/>
      <c r="R14" s="96"/>
      <c r="S14" s="96"/>
      <c r="T14" s="96"/>
      <c r="U14" s="96"/>
      <c r="V14" s="96"/>
      <c r="W14" s="96"/>
      <c r="X14" s="96"/>
      <c r="Y14" s="96"/>
      <c r="Z14" s="96"/>
      <c r="AA14" s="96"/>
      <c r="AB14" s="96"/>
      <c r="AC14" s="96"/>
    </row>
    <row r="15" spans="1:29" x14ac:dyDescent="0.2">
      <c r="A15" s="2"/>
      <c r="B15" s="2"/>
      <c r="C15" s="2"/>
      <c r="D15" s="2"/>
      <c r="E15" s="2"/>
      <c r="F15" s="2"/>
      <c r="G15" s="2"/>
      <c r="H15" s="1"/>
      <c r="I15" s="1"/>
      <c r="J15" s="1"/>
      <c r="K15" s="1"/>
      <c r="L15" s="1"/>
      <c r="M15" s="1"/>
      <c r="N15" s="1"/>
      <c r="O15" s="1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</row>
    <row r="16" spans="1:29" x14ac:dyDescent="0.2">
      <c r="A16" s="2"/>
      <c r="B16" s="2"/>
      <c r="C16" s="2"/>
      <c r="D16" s="2"/>
      <c r="E16" s="2"/>
      <c r="F16" s="2"/>
      <c r="G16" s="2"/>
      <c r="H16" s="1"/>
      <c r="I16" s="1"/>
      <c r="J16" s="1"/>
      <c r="K16" s="1"/>
      <c r="L16" s="1"/>
      <c r="M16" s="1"/>
      <c r="N16" s="1"/>
      <c r="O16" s="1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</row>
    <row r="17" spans="1:29" x14ac:dyDescent="0.2">
      <c r="A17" s="2"/>
      <c r="B17" s="2"/>
      <c r="C17" s="2"/>
      <c r="D17" s="2"/>
      <c r="E17" s="2"/>
      <c r="F17" s="2"/>
      <c r="G17" s="2"/>
      <c r="H17" s="1"/>
      <c r="I17" s="1"/>
      <c r="J17" s="1"/>
      <c r="K17" s="1"/>
      <c r="L17" s="1"/>
      <c r="M17" s="1"/>
      <c r="N17" s="1"/>
      <c r="O17" s="1"/>
      <c r="P17" s="96"/>
      <c r="Q17" s="96"/>
      <c r="R17" s="96"/>
      <c r="S17" s="96"/>
      <c r="T17" s="96"/>
      <c r="U17" s="96"/>
      <c r="V17" s="96"/>
      <c r="W17" s="96"/>
      <c r="X17" s="96"/>
      <c r="Y17" s="96"/>
      <c r="Z17" s="96"/>
      <c r="AA17" s="96"/>
      <c r="AB17" s="96"/>
      <c r="AC17" s="96"/>
    </row>
    <row r="18" spans="1:29" x14ac:dyDescent="0.2">
      <c r="A18" s="2"/>
      <c r="B18" s="2"/>
      <c r="C18" s="2"/>
      <c r="D18" s="2"/>
      <c r="E18" s="2"/>
      <c r="F18" s="2"/>
      <c r="G18" s="2"/>
      <c r="H18" s="1"/>
      <c r="I18" s="1"/>
      <c r="J18" s="1"/>
      <c r="K18" s="1"/>
      <c r="L18" s="1"/>
      <c r="M18" s="1"/>
      <c r="N18" s="1"/>
      <c r="O18" s="1"/>
      <c r="P18" s="96"/>
      <c r="Q18" s="96"/>
      <c r="R18" s="96"/>
      <c r="S18" s="96"/>
      <c r="T18" s="96"/>
      <c r="U18" s="96"/>
      <c r="V18" s="96"/>
      <c r="W18" s="96"/>
      <c r="X18" s="96"/>
      <c r="Y18" s="96"/>
      <c r="Z18" s="96"/>
      <c r="AA18" s="96"/>
      <c r="AB18" s="96"/>
      <c r="AC18" s="96"/>
    </row>
    <row r="19" spans="1:29" x14ac:dyDescent="0.2">
      <c r="A19" s="2"/>
      <c r="B19" s="2"/>
      <c r="C19" s="2"/>
      <c r="D19" s="2"/>
      <c r="E19" s="2"/>
      <c r="F19" s="2"/>
      <c r="G19" s="2"/>
      <c r="H19" s="1"/>
      <c r="I19" s="1"/>
      <c r="J19" s="1"/>
      <c r="K19" s="1"/>
      <c r="L19" s="1"/>
      <c r="M19" s="1"/>
      <c r="N19" s="1"/>
      <c r="O19" s="1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</row>
    <row r="20" spans="1:29" x14ac:dyDescent="0.2">
      <c r="A20" s="2"/>
      <c r="B20" s="2"/>
      <c r="C20" s="2"/>
      <c r="D20" s="2"/>
      <c r="E20" s="2"/>
      <c r="F20" s="2"/>
      <c r="G20" s="2"/>
      <c r="H20" s="1"/>
      <c r="I20" s="1"/>
      <c r="J20" s="1"/>
      <c r="K20" s="1"/>
      <c r="L20" s="1"/>
      <c r="M20" s="1"/>
      <c r="N20" s="1"/>
      <c r="O20" s="1"/>
      <c r="P20" s="96"/>
      <c r="Q20" s="96"/>
      <c r="R20" s="96"/>
      <c r="S20" s="96"/>
      <c r="T20" s="96"/>
      <c r="U20" s="96"/>
      <c r="V20" s="96"/>
      <c r="W20" s="96"/>
      <c r="X20" s="96"/>
      <c r="Y20" s="96"/>
      <c r="Z20" s="96"/>
      <c r="AA20" s="96"/>
      <c r="AB20" s="96"/>
      <c r="AC20" s="96"/>
    </row>
    <row r="21" spans="1:29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96"/>
      <c r="Q21" s="96"/>
      <c r="R21" s="96"/>
      <c r="S21" s="96"/>
      <c r="T21" s="96"/>
      <c r="U21" s="96"/>
      <c r="V21" s="96"/>
      <c r="W21" s="96"/>
      <c r="X21" s="96"/>
      <c r="Y21" s="96"/>
      <c r="Z21" s="96"/>
      <c r="AA21" s="96"/>
      <c r="AB21" s="96"/>
      <c r="AC21" s="96"/>
    </row>
    <row r="22" spans="1:29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</row>
    <row r="23" spans="1:29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96"/>
      <c r="Q23" s="96"/>
      <c r="R23" s="96"/>
      <c r="S23" s="96"/>
      <c r="T23" s="96"/>
      <c r="U23" s="96"/>
      <c r="V23" s="96"/>
      <c r="W23" s="96"/>
      <c r="X23" s="96"/>
      <c r="Y23" s="96"/>
      <c r="Z23" s="96"/>
      <c r="AA23" s="96"/>
      <c r="AB23" s="96"/>
      <c r="AC23" s="96"/>
    </row>
    <row r="24" spans="1:29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96"/>
      <c r="Q24" s="96"/>
      <c r="R24" s="96"/>
      <c r="S24" s="96"/>
      <c r="T24" s="96"/>
      <c r="U24" s="96"/>
      <c r="V24" s="96"/>
      <c r="W24" s="96"/>
      <c r="X24" s="96"/>
      <c r="Y24" s="96"/>
      <c r="Z24" s="96"/>
      <c r="AA24" s="96"/>
      <c r="AB24" s="96"/>
      <c r="AC24" s="96"/>
    </row>
    <row r="25" spans="1:29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96"/>
      <c r="Q25" s="96"/>
      <c r="R25" s="96"/>
      <c r="S25" s="96"/>
      <c r="T25" s="96"/>
      <c r="U25" s="96"/>
      <c r="V25" s="96"/>
      <c r="W25" s="96"/>
      <c r="X25" s="96"/>
      <c r="Y25" s="96"/>
      <c r="Z25" s="96"/>
      <c r="AA25" s="96"/>
      <c r="AB25" s="96"/>
      <c r="AC25" s="96"/>
    </row>
    <row r="26" spans="1:29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96"/>
      <c r="Q26" s="96"/>
      <c r="R26" s="96"/>
      <c r="S26" s="96"/>
      <c r="T26" s="96"/>
      <c r="U26" s="96"/>
      <c r="V26" s="96"/>
      <c r="W26" s="96"/>
      <c r="X26" s="96"/>
      <c r="Y26" s="96"/>
      <c r="Z26" s="96"/>
      <c r="AA26" s="96"/>
      <c r="AB26" s="96"/>
      <c r="AC26" s="96"/>
    </row>
    <row r="27" spans="1:29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96"/>
      <c r="Q27" s="96"/>
      <c r="R27" s="96"/>
      <c r="S27" s="96"/>
      <c r="T27" s="96"/>
      <c r="U27" s="96"/>
      <c r="V27" s="96"/>
      <c r="W27" s="96"/>
      <c r="X27" s="96"/>
      <c r="Y27" s="96"/>
      <c r="Z27" s="96"/>
      <c r="AA27" s="96"/>
      <c r="AB27" s="96"/>
    </row>
    <row r="28" spans="1:29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96"/>
      <c r="Q28" s="96"/>
      <c r="R28" s="96"/>
      <c r="S28" s="96"/>
      <c r="T28" s="96"/>
      <c r="U28" s="96"/>
      <c r="V28" s="96"/>
      <c r="W28" s="96"/>
      <c r="X28" s="96"/>
      <c r="Y28" s="96"/>
      <c r="Z28" s="96"/>
      <c r="AA28" s="96"/>
      <c r="AB28" s="96"/>
    </row>
    <row r="29" spans="1:29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96"/>
      <c r="Q29" s="96"/>
      <c r="R29" s="96"/>
      <c r="S29" s="96"/>
      <c r="T29" s="96"/>
      <c r="U29" s="96"/>
      <c r="V29" s="96"/>
      <c r="W29" s="96"/>
      <c r="X29" s="96"/>
      <c r="Y29" s="96"/>
      <c r="Z29" s="96"/>
      <c r="AA29" s="96"/>
      <c r="AB29" s="96"/>
    </row>
    <row r="30" spans="1:29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96"/>
      <c r="Q30" s="96"/>
      <c r="R30" s="96"/>
      <c r="S30" s="96"/>
      <c r="T30" s="96"/>
      <c r="U30" s="96"/>
      <c r="V30" s="96"/>
      <c r="W30" s="96"/>
      <c r="X30" s="96"/>
      <c r="Y30" s="96"/>
      <c r="Z30" s="96"/>
      <c r="AA30" s="96"/>
      <c r="AB30" s="96"/>
    </row>
    <row r="31" spans="1:29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96"/>
      <c r="Q31" s="96"/>
      <c r="R31" s="96"/>
      <c r="S31" s="96"/>
      <c r="T31" s="96"/>
      <c r="U31" s="96"/>
      <c r="V31" s="96"/>
      <c r="W31" s="96"/>
      <c r="X31" s="96"/>
      <c r="Y31" s="96"/>
      <c r="Z31" s="96"/>
      <c r="AA31" s="96"/>
      <c r="AB31" s="96"/>
    </row>
    <row r="32" spans="1:29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96"/>
      <c r="Q32" s="96"/>
      <c r="R32" s="96"/>
      <c r="S32" s="96"/>
      <c r="T32" s="96"/>
      <c r="U32" s="96"/>
      <c r="V32" s="96"/>
      <c r="W32" s="96"/>
      <c r="X32" s="96"/>
      <c r="Y32" s="96"/>
      <c r="Z32" s="96"/>
      <c r="AA32" s="96"/>
      <c r="AB32" s="96"/>
    </row>
    <row r="33" spans="1:28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  <c r="O33" s="96"/>
      <c r="P33" s="96"/>
      <c r="Q33" s="96"/>
      <c r="R33" s="96"/>
      <c r="S33" s="96"/>
      <c r="T33" s="96"/>
      <c r="U33" s="96"/>
      <c r="V33" s="96"/>
      <c r="W33" s="96"/>
      <c r="X33" s="96"/>
      <c r="Y33" s="96"/>
      <c r="Z33" s="96"/>
      <c r="AA33" s="96"/>
      <c r="AB33" s="96"/>
    </row>
    <row r="34" spans="1:28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  <c r="N34" s="96"/>
      <c r="O34" s="96"/>
      <c r="P34" s="96"/>
      <c r="Q34" s="96"/>
      <c r="R34" s="96"/>
      <c r="S34" s="96"/>
      <c r="T34" s="96"/>
      <c r="U34" s="96"/>
      <c r="V34" s="96"/>
      <c r="W34" s="96"/>
      <c r="X34" s="96"/>
      <c r="Y34" s="96"/>
      <c r="Z34" s="96"/>
      <c r="AA34" s="96"/>
      <c r="AB34" s="96"/>
    </row>
    <row r="35" spans="1:28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</row>
    <row r="36" spans="1:28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</row>
    <row r="37" spans="1:28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</row>
    <row r="38" spans="1:28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</row>
    <row r="39" spans="1:28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</row>
    <row r="40" spans="1:28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</row>
    <row r="41" spans="1:28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</row>
    <row r="42" spans="1:28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  <c r="V42" s="96"/>
      <c r="W42" s="96"/>
      <c r="X42" s="96"/>
      <c r="Y42" s="96"/>
      <c r="Z42" s="96"/>
      <c r="AA42" s="96"/>
      <c r="AB42" s="96"/>
    </row>
    <row r="43" spans="1:28" x14ac:dyDescent="0.2">
      <c r="A43" s="96"/>
      <c r="B43" s="96"/>
      <c r="C43" s="96"/>
      <c r="D43" s="96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6"/>
      <c r="V43" s="96"/>
      <c r="W43" s="96"/>
      <c r="X43" s="96"/>
      <c r="Y43" s="96"/>
      <c r="Z43" s="96"/>
      <c r="AA43" s="96"/>
      <c r="AB43" s="96"/>
    </row>
    <row r="44" spans="1:28" x14ac:dyDescent="0.2">
      <c r="F44" s="96"/>
      <c r="G44" s="96"/>
      <c r="H44" s="96"/>
      <c r="I44" s="96"/>
      <c r="J44" s="96"/>
      <c r="K44" s="96"/>
      <c r="L44" s="96"/>
      <c r="M44" s="96"/>
      <c r="N44" s="96"/>
      <c r="O44" s="96"/>
      <c r="P44" s="96"/>
      <c r="Q44" s="96"/>
      <c r="R44" s="96"/>
      <c r="S44" s="96"/>
      <c r="T44" s="96"/>
      <c r="U44" s="96"/>
      <c r="V44" s="96"/>
      <c r="W44" s="96"/>
      <c r="X44" s="96"/>
    </row>
    <row r="45" spans="1:28" x14ac:dyDescent="0.2">
      <c r="F45" s="96"/>
      <c r="G45" s="96"/>
      <c r="H45" s="96"/>
      <c r="I45" s="96"/>
      <c r="J45" s="96"/>
      <c r="K45" s="96"/>
      <c r="L45" s="96"/>
      <c r="M45" s="96"/>
      <c r="N45" s="96"/>
      <c r="O45" s="96"/>
      <c r="P45" s="96"/>
      <c r="Q45" s="96"/>
      <c r="R45" s="96"/>
      <c r="S45" s="96"/>
      <c r="T45" s="96"/>
      <c r="U45" s="96"/>
      <c r="V45" s="96"/>
      <c r="W45" s="96"/>
      <c r="X45" s="96"/>
    </row>
    <row r="46" spans="1:28" x14ac:dyDescent="0.2">
      <c r="F46" s="96"/>
      <c r="G46" s="96"/>
      <c r="H46" s="96"/>
      <c r="I46" s="96"/>
      <c r="J46" s="96"/>
      <c r="K46" s="96"/>
      <c r="L46" s="96"/>
      <c r="M46" s="96"/>
      <c r="N46" s="96"/>
      <c r="O46" s="96"/>
      <c r="P46" s="96"/>
      <c r="Q46" s="96"/>
      <c r="R46" s="96"/>
      <c r="S46" s="96"/>
      <c r="T46" s="96"/>
      <c r="U46" s="96"/>
      <c r="V46" s="96"/>
      <c r="W46" s="96"/>
      <c r="X46" s="96"/>
    </row>
    <row r="47" spans="1:28" x14ac:dyDescent="0.2">
      <c r="F47" s="96"/>
      <c r="G47" s="96"/>
      <c r="H47" s="96"/>
      <c r="I47" s="96"/>
      <c r="J47" s="96"/>
      <c r="K47" s="96"/>
      <c r="L47" s="96"/>
      <c r="M47" s="96"/>
      <c r="N47" s="96"/>
      <c r="O47" s="96"/>
      <c r="P47" s="96"/>
      <c r="Q47" s="96"/>
      <c r="R47" s="96"/>
      <c r="S47" s="96"/>
      <c r="T47" s="96"/>
      <c r="U47" s="96"/>
      <c r="V47" s="96"/>
      <c r="W47" s="96"/>
      <c r="X47" s="96"/>
    </row>
    <row r="48" spans="1:28" x14ac:dyDescent="0.2">
      <c r="F48" s="96"/>
      <c r="G48" s="96"/>
      <c r="H48" s="96"/>
      <c r="I48" s="96"/>
      <c r="J48" s="96"/>
      <c r="K48" s="96"/>
      <c r="L48" s="96"/>
      <c r="M48" s="96"/>
      <c r="N48" s="96"/>
      <c r="O48" s="96"/>
      <c r="P48" s="96"/>
      <c r="Q48" s="96"/>
      <c r="R48" s="96"/>
      <c r="S48" s="96"/>
      <c r="T48" s="96"/>
      <c r="U48" s="96"/>
      <c r="V48" s="96"/>
      <c r="W48" s="96"/>
      <c r="X48" s="96"/>
    </row>
    <row r="49" spans="6:24" x14ac:dyDescent="0.2">
      <c r="F49" s="96"/>
      <c r="G49" s="96"/>
      <c r="H49" s="96"/>
      <c r="I49" s="96"/>
      <c r="J49" s="96"/>
      <c r="K49" s="96"/>
      <c r="L49" s="96"/>
      <c r="M49" s="96"/>
      <c r="N49" s="96"/>
      <c r="O49" s="96"/>
      <c r="P49" s="96"/>
      <c r="Q49" s="96"/>
      <c r="R49" s="96"/>
      <c r="S49" s="96"/>
      <c r="T49" s="96"/>
      <c r="U49" s="96"/>
      <c r="V49" s="96"/>
      <c r="W49" s="96"/>
      <c r="X49" s="96"/>
    </row>
    <row r="50" spans="6:24" x14ac:dyDescent="0.2">
      <c r="F50" s="96"/>
      <c r="G50" s="96"/>
      <c r="H50" s="96"/>
      <c r="I50" s="96"/>
      <c r="J50" s="96"/>
      <c r="K50" s="96"/>
      <c r="L50" s="96"/>
      <c r="M50" s="96"/>
      <c r="N50" s="96"/>
      <c r="O50" s="96"/>
      <c r="P50" s="96"/>
      <c r="Q50" s="96"/>
      <c r="R50" s="96"/>
      <c r="S50" s="96"/>
      <c r="T50" s="96"/>
      <c r="U50" s="96"/>
      <c r="V50" s="96"/>
      <c r="W50" s="96"/>
      <c r="X50" s="96"/>
    </row>
    <row r="51" spans="6:24" x14ac:dyDescent="0.2">
      <c r="F51" s="96"/>
      <c r="G51" s="96"/>
      <c r="H51" s="96"/>
      <c r="I51" s="96"/>
      <c r="J51" s="96"/>
      <c r="K51" s="96"/>
      <c r="L51" s="96"/>
      <c r="M51" s="96"/>
      <c r="N51" s="96"/>
      <c r="O51" s="96"/>
      <c r="P51" s="96"/>
      <c r="Q51" s="96"/>
      <c r="R51" s="96"/>
      <c r="S51" s="96"/>
      <c r="T51" s="96"/>
      <c r="U51" s="96"/>
      <c r="V51" s="96"/>
      <c r="W51" s="96"/>
      <c r="X51" s="96"/>
    </row>
    <row r="52" spans="6:24" x14ac:dyDescent="0.2">
      <c r="F52" s="96"/>
      <c r="G52" s="96"/>
      <c r="H52" s="96"/>
      <c r="I52" s="96"/>
      <c r="J52" s="96"/>
      <c r="K52" s="96"/>
      <c r="L52" s="96"/>
      <c r="M52" s="96"/>
      <c r="N52" s="96"/>
      <c r="O52" s="96"/>
      <c r="P52" s="96"/>
      <c r="Q52" s="96"/>
      <c r="R52" s="96"/>
      <c r="S52" s="96"/>
      <c r="T52" s="96"/>
      <c r="U52" s="96"/>
      <c r="V52" s="96"/>
      <c r="W52" s="96"/>
      <c r="X52" s="96"/>
    </row>
    <row r="53" spans="6:24" x14ac:dyDescent="0.2">
      <c r="F53" s="96"/>
      <c r="G53" s="96"/>
      <c r="H53" s="96"/>
      <c r="I53" s="96"/>
      <c r="J53" s="96"/>
      <c r="K53" s="96"/>
      <c r="L53" s="96"/>
      <c r="M53" s="96"/>
      <c r="N53" s="96"/>
      <c r="O53" s="96"/>
      <c r="P53" s="96"/>
      <c r="Q53" s="96"/>
      <c r="R53" s="96"/>
      <c r="S53" s="96"/>
      <c r="T53" s="96"/>
      <c r="U53" s="96"/>
      <c r="V53" s="96"/>
      <c r="W53" s="96"/>
      <c r="X53" s="96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60"/>
  <sheetViews>
    <sheetView workbookViewId="0">
      <selection activeCell="H11" sqref="H11"/>
    </sheetView>
  </sheetViews>
  <sheetFormatPr defaultRowHeight="12.75" x14ac:dyDescent="0.2"/>
  <cols>
    <col min="3" max="3" width="3.42578125" customWidth="1"/>
    <col min="4" max="4" width="11.42578125" customWidth="1"/>
    <col min="5" max="5" width="9.28515625" customWidth="1"/>
    <col min="6" max="6" width="12" bestFit="1" customWidth="1"/>
    <col min="7" max="7" width="20" customWidth="1"/>
    <col min="8" max="8" width="17.28515625" customWidth="1"/>
    <col min="9" max="9" width="14.85546875" bestFit="1" customWidth="1"/>
    <col min="11" max="11" width="12.85546875" customWidth="1"/>
  </cols>
  <sheetData>
    <row r="1" spans="1:20" ht="13.5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4" thickBot="1" x14ac:dyDescent="0.4">
      <c r="A2" s="1"/>
      <c r="B2" s="1"/>
      <c r="C2" s="1"/>
      <c r="D2" s="1"/>
      <c r="E2" s="59" t="s">
        <v>28</v>
      </c>
      <c r="F2" s="60"/>
      <c r="G2" s="60"/>
      <c r="H2" s="6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</row>
    <row r="3" spans="1:20" ht="13.5" thickBot="1" x14ac:dyDescent="0.25">
      <c r="A3" s="1"/>
      <c r="B3" s="1"/>
      <c r="C3" s="1"/>
      <c r="D3" s="1"/>
      <c r="E3" s="2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</row>
    <row r="4" spans="1:20" ht="54.75" thickBot="1" x14ac:dyDescent="0.25">
      <c r="A4" s="1"/>
      <c r="B4" s="1"/>
      <c r="C4" s="1"/>
      <c r="D4" s="1"/>
      <c r="E4" s="94" t="s">
        <v>22</v>
      </c>
      <c r="F4" s="95" t="s">
        <v>274</v>
      </c>
      <c r="G4" s="94" t="s">
        <v>31</v>
      </c>
      <c r="H4" s="75" t="s">
        <v>426</v>
      </c>
      <c r="I4" s="76">
        <f>F20/F5</f>
        <v>3.2933333333333334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</row>
    <row r="5" spans="1:20" ht="23.25" x14ac:dyDescent="0.35">
      <c r="A5" s="1"/>
      <c r="B5" s="1"/>
      <c r="C5" s="1"/>
      <c r="D5" s="1"/>
      <c r="E5" s="62">
        <v>2001</v>
      </c>
      <c r="F5" s="70">
        <f>'[4]Tabulka pravidelnostii'!$AC$20</f>
        <v>5.3076923076923075</v>
      </c>
      <c r="G5" s="71" t="s">
        <v>30</v>
      </c>
      <c r="H5" s="96"/>
      <c r="I5" s="146"/>
      <c r="J5" s="12"/>
      <c r="K5" s="1"/>
      <c r="L5" s="1"/>
      <c r="M5" s="1"/>
      <c r="N5" s="1"/>
      <c r="O5" s="1"/>
      <c r="P5" s="1"/>
      <c r="Q5" s="1"/>
      <c r="R5" s="1"/>
      <c r="S5" s="1"/>
      <c r="T5" s="1"/>
    </row>
    <row r="6" spans="1:20" ht="18.75" x14ac:dyDescent="0.25">
      <c r="A6" s="1"/>
      <c r="B6" s="1"/>
      <c r="C6" s="1"/>
      <c r="D6" s="2"/>
      <c r="E6" s="66">
        <v>2002</v>
      </c>
      <c r="F6" s="72">
        <f>'[5]Tabulka pravidelnostii'!$AD$26</f>
        <v>8.9259259259259256</v>
      </c>
      <c r="G6" s="79">
        <f t="shared" ref="G6:G11" si="0">(F6/F5)/100</f>
        <v>1.6816961889425656E-2</v>
      </c>
      <c r="H6" s="96"/>
      <c r="I6" s="96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18.75" x14ac:dyDescent="0.25">
      <c r="A7" s="1"/>
      <c r="B7" s="1"/>
      <c r="C7" s="1"/>
      <c r="D7" s="10"/>
      <c r="E7" s="66">
        <v>2003</v>
      </c>
      <c r="F7" s="72">
        <f>'[6]Tabulka pravidelnostii'!$AE$34</f>
        <v>9.1785714285714288</v>
      </c>
      <c r="G7" s="73">
        <f t="shared" si="0"/>
        <v>1.0283046828689984E-2</v>
      </c>
      <c r="H7" s="96"/>
      <c r="I7" s="147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18.75" x14ac:dyDescent="0.25">
      <c r="A8" s="1"/>
      <c r="B8" s="1"/>
      <c r="C8" s="1"/>
      <c r="D8" s="11"/>
      <c r="E8" s="66">
        <v>2004</v>
      </c>
      <c r="F8" s="72">
        <f>'[7]Tabulka pravidelnostii'!$AE$39</f>
        <v>8.75</v>
      </c>
      <c r="G8" s="74">
        <f t="shared" si="0"/>
        <v>9.5330739299610886E-3</v>
      </c>
      <c r="H8" s="96"/>
      <c r="I8" s="148"/>
      <c r="J8" s="1"/>
      <c r="K8" s="1"/>
      <c r="L8" s="1"/>
      <c r="M8" s="1"/>
      <c r="N8" s="1"/>
      <c r="O8" s="1"/>
      <c r="P8" s="1"/>
      <c r="Q8" s="1"/>
      <c r="R8" s="1"/>
      <c r="S8" s="1"/>
      <c r="T8" s="1"/>
    </row>
    <row r="9" spans="1:20" ht="18.75" x14ac:dyDescent="0.25">
      <c r="A9" s="1"/>
      <c r="B9" s="1"/>
      <c r="C9" s="1"/>
      <c r="D9" s="1"/>
      <c r="E9" s="66">
        <v>2005</v>
      </c>
      <c r="F9" s="72">
        <f>'[1]Počet jezdců v etapě'!$AI$40</f>
        <v>9.96875</v>
      </c>
      <c r="G9" s="73">
        <f t="shared" si="0"/>
        <v>1.1392857142857142E-2</v>
      </c>
      <c r="H9" s="96"/>
      <c r="I9" s="96"/>
      <c r="J9" s="5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8.75" x14ac:dyDescent="0.25">
      <c r="A10" s="1"/>
      <c r="B10" s="1"/>
      <c r="C10" s="1"/>
      <c r="D10" s="1"/>
      <c r="E10" s="66">
        <v>2006</v>
      </c>
      <c r="F10" s="72">
        <f>'[8]Počet jezdců v etapě'!$AH$46</f>
        <v>9.9259259259259256</v>
      </c>
      <c r="G10" s="73">
        <f t="shared" si="0"/>
        <v>9.9570416811796108E-3</v>
      </c>
      <c r="H10" s="96"/>
      <c r="I10" s="96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8.75" x14ac:dyDescent="0.25">
      <c r="A11" s="1"/>
      <c r="B11" s="1"/>
      <c r="C11" s="1"/>
      <c r="D11" s="1"/>
      <c r="E11" s="66">
        <v>2007</v>
      </c>
      <c r="F11" s="72">
        <v>11.3</v>
      </c>
      <c r="G11" s="73">
        <f t="shared" si="0"/>
        <v>1.1384328358208956E-2</v>
      </c>
      <c r="H11" s="96"/>
      <c r="I11" s="96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</row>
    <row r="12" spans="1:20" ht="18.75" x14ac:dyDescent="0.25">
      <c r="A12" s="1"/>
      <c r="B12" s="1"/>
      <c r="C12" s="1"/>
      <c r="D12" s="1"/>
      <c r="E12" s="66">
        <v>2008</v>
      </c>
      <c r="F12" s="72">
        <v>15.27</v>
      </c>
      <c r="G12" s="73">
        <f t="shared" ref="G12:G17" si="1">(F12/F11)/100</f>
        <v>1.3513274336283186E-2</v>
      </c>
      <c r="H12" s="96"/>
      <c r="I12" s="96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</row>
    <row r="13" spans="1:20" ht="18.75" x14ac:dyDescent="0.25">
      <c r="A13" s="1"/>
      <c r="B13" s="1"/>
      <c r="C13" s="1"/>
      <c r="D13" s="1"/>
      <c r="E13" s="66">
        <v>2009</v>
      </c>
      <c r="F13" s="72">
        <f>'[9]Počet jezdců v etapě'!$AE$57</f>
        <v>17.107142857142858</v>
      </c>
      <c r="G13" s="73">
        <f t="shared" si="1"/>
        <v>1.120310599681916E-2</v>
      </c>
      <c r="H13" s="96"/>
      <c r="I13" s="96"/>
      <c r="L13" s="1"/>
      <c r="M13" s="1"/>
      <c r="N13" s="1"/>
      <c r="O13" s="1"/>
      <c r="P13" s="1"/>
      <c r="Q13" s="1"/>
      <c r="R13" s="1"/>
      <c r="S13" s="1"/>
      <c r="T13" s="1"/>
    </row>
    <row r="14" spans="1:20" ht="18.75" x14ac:dyDescent="0.25">
      <c r="A14" s="1"/>
      <c r="B14" s="1"/>
      <c r="C14" s="1"/>
      <c r="D14" s="1"/>
      <c r="E14" s="66">
        <v>2010</v>
      </c>
      <c r="F14" s="72">
        <v>14.13</v>
      </c>
      <c r="G14" s="106">
        <f t="shared" si="1"/>
        <v>8.2597077244258871E-3</v>
      </c>
      <c r="H14" s="96"/>
      <c r="I14" s="96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</row>
    <row r="15" spans="1:20" ht="18.75" x14ac:dyDescent="0.25">
      <c r="A15" s="1"/>
      <c r="B15" s="1"/>
      <c r="C15" s="1"/>
      <c r="D15" s="1"/>
      <c r="E15" s="66">
        <v>2011</v>
      </c>
      <c r="F15" s="72">
        <v>15.26</v>
      </c>
      <c r="G15" s="73">
        <f t="shared" si="1"/>
        <v>1.0799716914366595E-2</v>
      </c>
      <c r="H15" s="96"/>
      <c r="I15" s="96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</row>
    <row r="16" spans="1:20" ht="18.75" x14ac:dyDescent="0.25">
      <c r="A16" s="1"/>
      <c r="B16" s="1"/>
      <c r="C16" s="1"/>
      <c r="D16" s="1"/>
      <c r="E16" s="66">
        <v>2012</v>
      </c>
      <c r="F16" s="72">
        <f>'[10]Počet jezdců v etapě'!$AH$57</f>
        <v>16.096774193548388</v>
      </c>
      <c r="G16" s="73">
        <f t="shared" si="1"/>
        <v>1.0548344818839048E-2</v>
      </c>
      <c r="H16" s="96"/>
      <c r="I16" s="96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</row>
    <row r="17" spans="1:20" s="14" customFormat="1" ht="18.75" x14ac:dyDescent="0.25">
      <c r="A17" s="13"/>
      <c r="B17" s="13"/>
      <c r="C17" s="13"/>
      <c r="D17" s="13"/>
      <c r="E17" s="66">
        <v>2013</v>
      </c>
      <c r="F17" s="72">
        <f>'[11]Počet jezdců v etapě'!$AH$57</f>
        <v>15.7</v>
      </c>
      <c r="G17" s="106">
        <f t="shared" si="1"/>
        <v>9.7535070140280563E-3</v>
      </c>
      <c r="H17" s="1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</row>
    <row r="18" spans="1:20" ht="18.75" x14ac:dyDescent="0.25">
      <c r="A18" s="1"/>
      <c r="B18" s="1"/>
      <c r="C18" s="1"/>
      <c r="D18" s="1"/>
      <c r="E18" s="66">
        <v>2014</v>
      </c>
      <c r="F18" s="72">
        <v>17.03</v>
      </c>
      <c r="G18" s="73">
        <f>(F18/F17)/100</f>
        <v>1.0847133757961784E-2</v>
      </c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</row>
    <row r="19" spans="1:20" ht="18.75" x14ac:dyDescent="0.25">
      <c r="A19" s="1"/>
      <c r="B19" s="1"/>
      <c r="C19" s="1"/>
      <c r="D19" s="1"/>
      <c r="E19" s="66">
        <v>2015</v>
      </c>
      <c r="F19" s="257">
        <f>'[13]Počet individálních účastí'!$AH$57</f>
        <v>17.233333333333334</v>
      </c>
      <c r="G19" s="73">
        <f>(F19/F18)/100</f>
        <v>1.0119397142297905E-2</v>
      </c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</row>
    <row r="20" spans="1:20" ht="18.75" x14ac:dyDescent="0.25">
      <c r="A20" s="1"/>
      <c r="B20" s="1"/>
      <c r="C20" s="1"/>
      <c r="D20" s="1"/>
      <c r="E20" s="66">
        <v>2016</v>
      </c>
      <c r="F20" s="237">
        <v>17.48</v>
      </c>
      <c r="G20" s="73">
        <f>(F20/F19)/100</f>
        <v>1.0143133462282398E-2</v>
      </c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</row>
    <row r="21" spans="1:20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</row>
    <row r="22" spans="1:20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1:20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1:20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1:20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1:20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</row>
    <row r="27" spans="1:20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1:20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1:20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1:20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1:20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1:20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1:20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1:20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1:20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  <row r="36" spans="1:20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</row>
    <row r="37" spans="1:20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</row>
    <row r="38" spans="1:20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</row>
    <row r="39" spans="1:20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</row>
    <row r="40" spans="1:20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</row>
    <row r="41" spans="1:20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</row>
    <row r="42" spans="1:20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</row>
    <row r="43" spans="1:20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</row>
    <row r="44" spans="1:20" x14ac:dyDescent="0.2">
      <c r="A44" s="1"/>
      <c r="B44" s="1"/>
      <c r="C44" s="1"/>
      <c r="D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</row>
    <row r="45" spans="1:20" x14ac:dyDescent="0.2">
      <c r="A45" s="1"/>
      <c r="B45" s="1"/>
      <c r="C45" s="1"/>
      <c r="D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</row>
    <row r="46" spans="1:20" x14ac:dyDescent="0.2">
      <c r="A46" s="1"/>
      <c r="B46" s="1"/>
      <c r="C46" s="1"/>
      <c r="D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</row>
    <row r="47" spans="1:20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</row>
    <row r="48" spans="1:20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</row>
    <row r="49" spans="1:20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</row>
    <row r="50" spans="1:20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</row>
    <row r="51" spans="1:20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</row>
    <row r="52" spans="1:20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</row>
    <row r="53" spans="1:20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</row>
    <row r="54" spans="1:20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</row>
    <row r="55" spans="1:20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</row>
    <row r="56" spans="1:20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</row>
    <row r="57" spans="1:20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</row>
    <row r="58" spans="1:20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</row>
    <row r="59" spans="1:20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</row>
    <row r="60" spans="1:20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</row>
    <row r="61" spans="1:20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</row>
    <row r="62" spans="1:20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</row>
    <row r="63" spans="1:20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</row>
    <row r="64" spans="1:20" x14ac:dyDescent="0.2">
      <c r="O64" s="1"/>
      <c r="P64" s="1"/>
      <c r="Q64" s="1"/>
      <c r="R64" s="1"/>
      <c r="S64" s="1"/>
      <c r="T64" s="1"/>
    </row>
    <row r="65" spans="15:20" x14ac:dyDescent="0.2">
      <c r="O65" s="1"/>
      <c r="P65" s="1"/>
      <c r="Q65" s="1"/>
      <c r="R65" s="1"/>
      <c r="S65" s="1"/>
      <c r="T65" s="1"/>
    </row>
    <row r="66" spans="15:20" x14ac:dyDescent="0.2">
      <c r="O66" s="1"/>
      <c r="P66" s="1"/>
      <c r="Q66" s="1"/>
      <c r="R66" s="1"/>
      <c r="S66" s="1"/>
      <c r="T66" s="1"/>
    </row>
    <row r="67" spans="15:20" x14ac:dyDescent="0.2">
      <c r="O67" s="1"/>
      <c r="P67" s="1"/>
      <c r="Q67" s="1"/>
      <c r="R67" s="1"/>
      <c r="S67" s="1"/>
      <c r="T67" s="1"/>
    </row>
    <row r="68" spans="15:20" x14ac:dyDescent="0.2">
      <c r="O68" s="1"/>
      <c r="P68" s="1"/>
      <c r="Q68" s="1"/>
      <c r="R68" s="1"/>
      <c r="S68" s="1"/>
      <c r="T68" s="1"/>
    </row>
    <row r="69" spans="15:20" x14ac:dyDescent="0.2">
      <c r="O69" s="1"/>
      <c r="P69" s="1"/>
      <c r="Q69" s="1"/>
      <c r="R69" s="1"/>
      <c r="S69" s="1"/>
      <c r="T69" s="1"/>
    </row>
    <row r="70" spans="15:20" x14ac:dyDescent="0.2">
      <c r="O70" s="1"/>
      <c r="P70" s="1"/>
      <c r="Q70" s="1"/>
      <c r="R70" s="1"/>
      <c r="S70" s="1"/>
      <c r="T70" s="1"/>
    </row>
    <row r="71" spans="15:20" x14ac:dyDescent="0.2">
      <c r="O71" s="1"/>
      <c r="P71" s="1"/>
      <c r="Q71" s="1"/>
      <c r="R71" s="1"/>
      <c r="S71" s="1"/>
      <c r="T71" s="1"/>
    </row>
    <row r="72" spans="15:20" x14ac:dyDescent="0.2">
      <c r="O72" s="1"/>
      <c r="P72" s="1"/>
      <c r="Q72" s="1"/>
      <c r="R72" s="1"/>
      <c r="S72" s="1"/>
      <c r="T72" s="1"/>
    </row>
    <row r="73" spans="15:20" x14ac:dyDescent="0.2">
      <c r="O73" s="1"/>
      <c r="P73" s="1"/>
      <c r="Q73" s="1"/>
      <c r="R73" s="1"/>
      <c r="S73" s="1"/>
      <c r="T73" s="1"/>
    </row>
    <row r="74" spans="15:20" x14ac:dyDescent="0.2">
      <c r="O74" s="1"/>
      <c r="P74" s="1"/>
      <c r="Q74" s="1"/>
      <c r="R74" s="1"/>
      <c r="S74" s="1"/>
      <c r="T74" s="1"/>
    </row>
    <row r="75" spans="15:20" x14ac:dyDescent="0.2">
      <c r="O75" s="1"/>
      <c r="P75" s="1"/>
      <c r="Q75" s="1"/>
      <c r="R75" s="1"/>
      <c r="S75" s="1"/>
      <c r="T75" s="1"/>
    </row>
    <row r="76" spans="15:20" x14ac:dyDescent="0.2">
      <c r="O76" s="1"/>
      <c r="P76" s="1"/>
      <c r="Q76" s="1"/>
      <c r="R76" s="1"/>
      <c r="S76" s="1"/>
      <c r="T76" s="1"/>
    </row>
    <row r="77" spans="15:20" x14ac:dyDescent="0.2">
      <c r="O77" s="1"/>
      <c r="P77" s="1"/>
      <c r="Q77" s="1"/>
      <c r="R77" s="1"/>
      <c r="S77" s="1"/>
      <c r="T77" s="1"/>
    </row>
    <row r="78" spans="15:20" x14ac:dyDescent="0.2">
      <c r="O78" s="1"/>
      <c r="P78" s="1"/>
      <c r="Q78" s="1"/>
      <c r="R78" s="1"/>
      <c r="S78" s="1"/>
      <c r="T78" s="1"/>
    </row>
    <row r="79" spans="15:20" x14ac:dyDescent="0.2">
      <c r="O79" s="1"/>
      <c r="P79" s="1"/>
      <c r="Q79" s="1"/>
      <c r="R79" s="1"/>
      <c r="S79" s="1"/>
      <c r="T79" s="1"/>
    </row>
    <row r="80" spans="15:20" x14ac:dyDescent="0.2">
      <c r="O80" s="1"/>
      <c r="P80" s="1"/>
      <c r="Q80" s="1"/>
      <c r="R80" s="1"/>
      <c r="S80" s="1"/>
      <c r="T80" s="1"/>
    </row>
    <row r="81" spans="15:20" x14ac:dyDescent="0.2">
      <c r="O81" s="1"/>
      <c r="P81" s="1"/>
      <c r="Q81" s="1"/>
      <c r="R81" s="1"/>
      <c r="S81" s="1"/>
      <c r="T81" s="1"/>
    </row>
    <row r="82" spans="15:20" x14ac:dyDescent="0.2">
      <c r="O82" s="1"/>
      <c r="P82" s="1"/>
      <c r="Q82" s="1"/>
      <c r="R82" s="1"/>
      <c r="S82" s="1"/>
      <c r="T82" s="1"/>
    </row>
    <row r="83" spans="15:20" x14ac:dyDescent="0.2">
      <c r="O83" s="1"/>
      <c r="P83" s="1"/>
      <c r="Q83" s="1"/>
      <c r="R83" s="1"/>
      <c r="S83" s="1"/>
      <c r="T83" s="1"/>
    </row>
    <row r="84" spans="15:20" x14ac:dyDescent="0.2">
      <c r="O84" s="1"/>
      <c r="P84" s="1"/>
      <c r="Q84" s="1"/>
      <c r="R84" s="1"/>
      <c r="S84" s="1"/>
      <c r="T84" s="1"/>
    </row>
    <row r="85" spans="15:20" x14ac:dyDescent="0.2">
      <c r="O85" s="1"/>
      <c r="P85" s="1"/>
      <c r="Q85" s="1"/>
      <c r="R85" s="1"/>
      <c r="S85" s="1"/>
      <c r="T85" s="1"/>
    </row>
    <row r="86" spans="15:20" x14ac:dyDescent="0.2">
      <c r="O86" s="1"/>
      <c r="P86" s="1"/>
      <c r="Q86" s="1"/>
      <c r="R86" s="1"/>
      <c r="S86" s="1"/>
      <c r="T86" s="1"/>
    </row>
    <row r="87" spans="15:20" x14ac:dyDescent="0.2">
      <c r="O87" s="1"/>
      <c r="P87" s="1"/>
      <c r="Q87" s="1"/>
      <c r="R87" s="1"/>
      <c r="S87" s="1"/>
      <c r="T87" s="1"/>
    </row>
    <row r="88" spans="15:20" x14ac:dyDescent="0.2">
      <c r="O88" s="1"/>
      <c r="P88" s="1"/>
      <c r="Q88" s="1"/>
      <c r="R88" s="1"/>
      <c r="S88" s="1"/>
      <c r="T88" s="1"/>
    </row>
    <row r="89" spans="15:20" x14ac:dyDescent="0.2">
      <c r="O89" s="1"/>
      <c r="P89" s="1"/>
      <c r="Q89" s="1"/>
      <c r="R89" s="1"/>
      <c r="S89" s="1"/>
      <c r="T89" s="1"/>
    </row>
    <row r="90" spans="15:20" x14ac:dyDescent="0.2">
      <c r="O90" s="1"/>
      <c r="P90" s="1"/>
      <c r="Q90" s="1"/>
      <c r="R90" s="1"/>
      <c r="S90" s="1"/>
      <c r="T90" s="1"/>
    </row>
    <row r="91" spans="15:20" x14ac:dyDescent="0.2">
      <c r="O91" s="1"/>
      <c r="P91" s="1"/>
      <c r="Q91" s="1"/>
      <c r="R91" s="1"/>
      <c r="S91" s="1"/>
      <c r="T91" s="1"/>
    </row>
    <row r="92" spans="15:20" x14ac:dyDescent="0.2">
      <c r="O92" s="1"/>
      <c r="P92" s="1"/>
      <c r="Q92" s="1"/>
      <c r="R92" s="1"/>
      <c r="S92" s="1"/>
      <c r="T92" s="1"/>
    </row>
    <row r="93" spans="15:20" x14ac:dyDescent="0.2">
      <c r="O93" s="1"/>
      <c r="P93" s="1"/>
      <c r="Q93" s="1"/>
      <c r="R93" s="1"/>
      <c r="S93" s="1"/>
      <c r="T93" s="1"/>
    </row>
    <row r="94" spans="15:20" x14ac:dyDescent="0.2">
      <c r="O94" s="1"/>
      <c r="P94" s="1"/>
      <c r="Q94" s="1"/>
      <c r="R94" s="1"/>
      <c r="S94" s="1"/>
      <c r="T94" s="1"/>
    </row>
    <row r="95" spans="15:20" x14ac:dyDescent="0.2">
      <c r="O95" s="1"/>
      <c r="P95" s="1"/>
      <c r="Q95" s="1"/>
      <c r="R95" s="1"/>
      <c r="S95" s="1"/>
      <c r="T95" s="1"/>
    </row>
    <row r="96" spans="15:20" x14ac:dyDescent="0.2">
      <c r="O96" s="1"/>
      <c r="P96" s="1"/>
      <c r="Q96" s="1"/>
      <c r="R96" s="1"/>
      <c r="S96" s="1"/>
      <c r="T96" s="1"/>
    </row>
    <row r="97" spans="15:20" x14ac:dyDescent="0.2">
      <c r="O97" s="1"/>
      <c r="P97" s="1"/>
      <c r="Q97" s="1"/>
      <c r="R97" s="1"/>
      <c r="S97" s="1"/>
      <c r="T97" s="1"/>
    </row>
    <row r="98" spans="15:20" x14ac:dyDescent="0.2">
      <c r="O98" s="1"/>
      <c r="P98" s="1"/>
      <c r="Q98" s="1"/>
      <c r="R98" s="1"/>
      <c r="S98" s="1"/>
      <c r="T98" s="1"/>
    </row>
    <row r="99" spans="15:20" x14ac:dyDescent="0.2">
      <c r="O99" s="1"/>
      <c r="P99" s="1"/>
      <c r="Q99" s="1"/>
      <c r="R99" s="1"/>
      <c r="S99" s="1"/>
      <c r="T99" s="1"/>
    </row>
    <row r="100" spans="15:20" x14ac:dyDescent="0.2">
      <c r="O100" s="1"/>
      <c r="P100" s="1"/>
      <c r="Q100" s="1"/>
      <c r="R100" s="1"/>
      <c r="S100" s="1"/>
      <c r="T100" s="1"/>
    </row>
    <row r="101" spans="15:20" x14ac:dyDescent="0.2">
      <c r="O101" s="1"/>
      <c r="P101" s="1"/>
      <c r="Q101" s="1"/>
      <c r="R101" s="1"/>
      <c r="S101" s="1"/>
      <c r="T101" s="1"/>
    </row>
    <row r="102" spans="15:20" x14ac:dyDescent="0.2">
      <c r="O102" s="1"/>
      <c r="P102" s="1"/>
      <c r="Q102" s="1"/>
      <c r="R102" s="1"/>
      <c r="S102" s="1"/>
      <c r="T102" s="1"/>
    </row>
    <row r="103" spans="15:20" x14ac:dyDescent="0.2">
      <c r="O103" s="1"/>
      <c r="P103" s="1"/>
      <c r="Q103" s="1"/>
      <c r="R103" s="1"/>
      <c r="S103" s="1"/>
      <c r="T103" s="1"/>
    </row>
    <row r="104" spans="15:20" x14ac:dyDescent="0.2">
      <c r="O104" s="1"/>
      <c r="P104" s="1"/>
      <c r="Q104" s="1"/>
      <c r="R104" s="1"/>
      <c r="S104" s="1"/>
      <c r="T104" s="1"/>
    </row>
    <row r="105" spans="15:20" x14ac:dyDescent="0.2">
      <c r="O105" s="1"/>
      <c r="P105" s="1"/>
      <c r="Q105" s="1"/>
      <c r="R105" s="1"/>
      <c r="S105" s="1"/>
      <c r="T105" s="1"/>
    </row>
    <row r="106" spans="15:20" x14ac:dyDescent="0.2">
      <c r="O106" s="1"/>
      <c r="P106" s="1"/>
      <c r="Q106" s="1"/>
      <c r="R106" s="1"/>
      <c r="S106" s="1"/>
      <c r="T106" s="1"/>
    </row>
    <row r="107" spans="15:20" x14ac:dyDescent="0.2">
      <c r="O107" s="1"/>
      <c r="P107" s="1"/>
      <c r="Q107" s="1"/>
      <c r="R107" s="1"/>
      <c r="S107" s="1"/>
      <c r="T107" s="1"/>
    </row>
    <row r="108" spans="15:20" x14ac:dyDescent="0.2">
      <c r="O108" s="1"/>
      <c r="P108" s="1"/>
      <c r="Q108" s="1"/>
      <c r="R108" s="1"/>
      <c r="S108" s="1"/>
      <c r="T108" s="1"/>
    </row>
    <row r="109" spans="15:20" x14ac:dyDescent="0.2">
      <c r="O109" s="1"/>
      <c r="P109" s="1"/>
      <c r="Q109" s="1"/>
      <c r="R109" s="1"/>
      <c r="S109" s="1"/>
      <c r="T109" s="1"/>
    </row>
    <row r="110" spans="15:20" x14ac:dyDescent="0.2">
      <c r="O110" s="1"/>
      <c r="P110" s="1"/>
      <c r="Q110" s="1"/>
      <c r="R110" s="1"/>
      <c r="S110" s="1"/>
      <c r="T110" s="1"/>
    </row>
    <row r="111" spans="15:20" x14ac:dyDescent="0.2">
      <c r="O111" s="1"/>
      <c r="P111" s="1"/>
      <c r="Q111" s="1"/>
      <c r="R111" s="1"/>
      <c r="S111" s="1"/>
      <c r="T111" s="1"/>
    </row>
    <row r="112" spans="15:20" x14ac:dyDescent="0.2">
      <c r="O112" s="1"/>
      <c r="P112" s="1"/>
      <c r="Q112" s="1"/>
      <c r="R112" s="1"/>
      <c r="S112" s="1"/>
      <c r="T112" s="1"/>
    </row>
    <row r="113" spans="15:20" x14ac:dyDescent="0.2">
      <c r="O113" s="1"/>
      <c r="P113" s="1"/>
      <c r="Q113" s="1"/>
      <c r="R113" s="1"/>
      <c r="S113" s="1"/>
      <c r="T113" s="1"/>
    </row>
    <row r="114" spans="15:20" x14ac:dyDescent="0.2">
      <c r="O114" s="1"/>
      <c r="P114" s="1"/>
      <c r="Q114" s="1"/>
      <c r="R114" s="1"/>
      <c r="S114" s="1"/>
      <c r="T114" s="1"/>
    </row>
    <row r="115" spans="15:20" x14ac:dyDescent="0.2">
      <c r="O115" s="1"/>
      <c r="P115" s="1"/>
      <c r="Q115" s="1"/>
      <c r="R115" s="1"/>
      <c r="S115" s="1"/>
      <c r="T115" s="1"/>
    </row>
    <row r="116" spans="15:20" x14ac:dyDescent="0.2">
      <c r="O116" s="1"/>
      <c r="P116" s="1"/>
      <c r="Q116" s="1"/>
      <c r="R116" s="1"/>
      <c r="S116" s="1"/>
      <c r="T116" s="1"/>
    </row>
    <row r="117" spans="15:20" x14ac:dyDescent="0.2">
      <c r="O117" s="1"/>
      <c r="P117" s="1"/>
      <c r="Q117" s="1"/>
      <c r="R117" s="1"/>
      <c r="S117" s="1"/>
      <c r="T117" s="1"/>
    </row>
    <row r="118" spans="15:20" x14ac:dyDescent="0.2">
      <c r="O118" s="1"/>
      <c r="P118" s="1"/>
      <c r="Q118" s="1"/>
      <c r="R118" s="1"/>
      <c r="S118" s="1"/>
      <c r="T118" s="1"/>
    </row>
    <row r="119" spans="15:20" x14ac:dyDescent="0.2">
      <c r="O119" s="1"/>
      <c r="P119" s="1"/>
      <c r="Q119" s="1"/>
      <c r="R119" s="1"/>
      <c r="S119" s="1"/>
      <c r="T119" s="1"/>
    </row>
    <row r="120" spans="15:20" x14ac:dyDescent="0.2">
      <c r="O120" s="1"/>
      <c r="P120" s="1"/>
      <c r="Q120" s="1"/>
      <c r="R120" s="1"/>
      <c r="S120" s="1"/>
      <c r="T120" s="1"/>
    </row>
    <row r="121" spans="15:20" x14ac:dyDescent="0.2">
      <c r="O121" s="1"/>
      <c r="P121" s="1"/>
      <c r="Q121" s="1"/>
      <c r="R121" s="1"/>
      <c r="S121" s="1"/>
      <c r="T121" s="1"/>
    </row>
    <row r="122" spans="15:20" x14ac:dyDescent="0.2">
      <c r="O122" s="1"/>
      <c r="P122" s="1"/>
      <c r="Q122" s="1"/>
      <c r="R122" s="1"/>
      <c r="S122" s="1"/>
      <c r="T122" s="1"/>
    </row>
    <row r="123" spans="15:20" x14ac:dyDescent="0.2">
      <c r="O123" s="1"/>
      <c r="P123" s="1"/>
      <c r="Q123" s="1"/>
      <c r="R123" s="1"/>
      <c r="S123" s="1"/>
      <c r="T123" s="1"/>
    </row>
    <row r="124" spans="15:20" x14ac:dyDescent="0.2">
      <c r="O124" s="1"/>
      <c r="P124" s="1"/>
      <c r="Q124" s="1"/>
      <c r="R124" s="1"/>
      <c r="S124" s="1"/>
      <c r="T124" s="1"/>
    </row>
    <row r="125" spans="15:20" x14ac:dyDescent="0.2">
      <c r="O125" s="1"/>
      <c r="P125" s="1"/>
      <c r="Q125" s="1"/>
      <c r="R125" s="1"/>
      <c r="S125" s="1"/>
      <c r="T125" s="1"/>
    </row>
    <row r="126" spans="15:20" x14ac:dyDescent="0.2">
      <c r="O126" s="1"/>
      <c r="P126" s="1"/>
      <c r="Q126" s="1"/>
      <c r="R126" s="1"/>
      <c r="S126" s="1"/>
      <c r="T126" s="1"/>
    </row>
    <row r="127" spans="15:20" x14ac:dyDescent="0.2">
      <c r="O127" s="1"/>
      <c r="P127" s="1"/>
      <c r="Q127" s="1"/>
      <c r="R127" s="1"/>
      <c r="S127" s="1"/>
      <c r="T127" s="1"/>
    </row>
    <row r="128" spans="15:20" x14ac:dyDescent="0.2">
      <c r="O128" s="1"/>
      <c r="P128" s="1"/>
      <c r="Q128" s="1"/>
      <c r="R128" s="1"/>
      <c r="S128" s="1"/>
      <c r="T128" s="1"/>
    </row>
    <row r="129" spans="15:20" x14ac:dyDescent="0.2">
      <c r="O129" s="1"/>
      <c r="P129" s="1"/>
      <c r="Q129" s="1"/>
      <c r="R129" s="1"/>
      <c r="S129" s="1"/>
      <c r="T129" s="1"/>
    </row>
    <row r="130" spans="15:20" x14ac:dyDescent="0.2">
      <c r="O130" s="1"/>
      <c r="P130" s="1"/>
      <c r="Q130" s="1"/>
      <c r="R130" s="1"/>
      <c r="S130" s="1"/>
      <c r="T130" s="1"/>
    </row>
    <row r="131" spans="15:20" x14ac:dyDescent="0.2">
      <c r="O131" s="1"/>
      <c r="P131" s="1"/>
      <c r="Q131" s="1"/>
      <c r="R131" s="1"/>
      <c r="S131" s="1"/>
      <c r="T131" s="1"/>
    </row>
    <row r="132" spans="15:20" x14ac:dyDescent="0.2">
      <c r="O132" s="1"/>
      <c r="P132" s="1"/>
      <c r="Q132" s="1"/>
      <c r="R132" s="1"/>
      <c r="S132" s="1"/>
      <c r="T132" s="1"/>
    </row>
    <row r="133" spans="15:20" x14ac:dyDescent="0.2">
      <c r="O133" s="1"/>
      <c r="P133" s="1"/>
      <c r="Q133" s="1"/>
      <c r="R133" s="1"/>
      <c r="S133" s="1"/>
      <c r="T133" s="1"/>
    </row>
    <row r="134" spans="15:20" x14ac:dyDescent="0.2">
      <c r="O134" s="1"/>
      <c r="P134" s="1"/>
      <c r="Q134" s="1"/>
      <c r="R134" s="1"/>
      <c r="S134" s="1"/>
      <c r="T134" s="1"/>
    </row>
    <row r="135" spans="15:20" x14ac:dyDescent="0.2">
      <c r="O135" s="1"/>
      <c r="P135" s="1"/>
      <c r="Q135" s="1"/>
      <c r="R135" s="1"/>
      <c r="S135" s="1"/>
      <c r="T135" s="1"/>
    </row>
    <row r="136" spans="15:20" x14ac:dyDescent="0.2">
      <c r="O136" s="1"/>
      <c r="P136" s="1"/>
      <c r="Q136" s="1"/>
      <c r="R136" s="1"/>
      <c r="S136" s="1"/>
      <c r="T136" s="1"/>
    </row>
    <row r="137" spans="15:20" x14ac:dyDescent="0.2">
      <c r="O137" s="1"/>
      <c r="P137" s="1"/>
      <c r="Q137" s="1"/>
      <c r="R137" s="1"/>
      <c r="S137" s="1"/>
      <c r="T137" s="1"/>
    </row>
    <row r="138" spans="15:20" x14ac:dyDescent="0.2">
      <c r="O138" s="1"/>
      <c r="P138" s="1"/>
      <c r="Q138" s="1"/>
      <c r="R138" s="1"/>
      <c r="S138" s="1"/>
      <c r="T138" s="1"/>
    </row>
    <row r="139" spans="15:20" x14ac:dyDescent="0.2">
      <c r="O139" s="1"/>
      <c r="P139" s="1"/>
      <c r="Q139" s="1"/>
      <c r="R139" s="1"/>
      <c r="S139" s="1"/>
      <c r="T139" s="1"/>
    </row>
    <row r="140" spans="15:20" x14ac:dyDescent="0.2">
      <c r="O140" s="1"/>
      <c r="P140" s="1"/>
      <c r="Q140" s="1"/>
      <c r="R140" s="1"/>
      <c r="S140" s="1"/>
      <c r="T140" s="1"/>
    </row>
    <row r="141" spans="15:20" x14ac:dyDescent="0.2">
      <c r="O141" s="1"/>
      <c r="P141" s="1"/>
      <c r="Q141" s="1"/>
      <c r="R141" s="1"/>
      <c r="S141" s="1"/>
      <c r="T141" s="1"/>
    </row>
    <row r="142" spans="15:20" x14ac:dyDescent="0.2">
      <c r="O142" s="1"/>
      <c r="P142" s="1"/>
      <c r="Q142" s="1"/>
      <c r="R142" s="1"/>
      <c r="S142" s="1"/>
      <c r="T142" s="1"/>
    </row>
    <row r="143" spans="15:20" x14ac:dyDescent="0.2">
      <c r="O143" s="1"/>
      <c r="P143" s="1"/>
      <c r="Q143" s="1"/>
      <c r="R143" s="1"/>
      <c r="S143" s="1"/>
      <c r="T143" s="1"/>
    </row>
    <row r="144" spans="15:20" x14ac:dyDescent="0.2">
      <c r="O144" s="1"/>
      <c r="P144" s="1"/>
      <c r="Q144" s="1"/>
      <c r="R144" s="1"/>
      <c r="S144" s="1"/>
      <c r="T144" s="1"/>
    </row>
    <row r="145" spans="15:20" x14ac:dyDescent="0.2">
      <c r="O145" s="1"/>
      <c r="P145" s="1"/>
      <c r="Q145" s="1"/>
      <c r="R145" s="1"/>
      <c r="S145" s="1"/>
      <c r="T145" s="1"/>
    </row>
    <row r="146" spans="15:20" x14ac:dyDescent="0.2">
      <c r="O146" s="1"/>
      <c r="P146" s="1"/>
      <c r="Q146" s="1"/>
      <c r="R146" s="1"/>
      <c r="S146" s="1"/>
      <c r="T146" s="1"/>
    </row>
    <row r="147" spans="15:20" x14ac:dyDescent="0.2">
      <c r="O147" s="1"/>
      <c r="P147" s="1"/>
      <c r="Q147" s="1"/>
      <c r="R147" s="1"/>
      <c r="S147" s="1"/>
      <c r="T147" s="1"/>
    </row>
    <row r="148" spans="15:20" x14ac:dyDescent="0.2">
      <c r="O148" s="1"/>
      <c r="P148" s="1"/>
      <c r="Q148" s="1"/>
      <c r="R148" s="1"/>
      <c r="S148" s="1"/>
      <c r="T148" s="1"/>
    </row>
    <row r="149" spans="15:20" x14ac:dyDescent="0.2">
      <c r="O149" s="1"/>
      <c r="P149" s="1"/>
      <c r="Q149" s="1"/>
      <c r="R149" s="1"/>
      <c r="S149" s="1"/>
      <c r="T149" s="1"/>
    </row>
    <row r="150" spans="15:20" x14ac:dyDescent="0.2">
      <c r="O150" s="1"/>
      <c r="P150" s="1"/>
      <c r="Q150" s="1"/>
      <c r="R150" s="1"/>
      <c r="S150" s="1"/>
      <c r="T150" s="1"/>
    </row>
    <row r="151" spans="15:20" x14ac:dyDescent="0.2">
      <c r="O151" s="1"/>
      <c r="P151" s="1"/>
      <c r="Q151" s="1"/>
      <c r="R151" s="1"/>
      <c r="S151" s="1"/>
      <c r="T151" s="1"/>
    </row>
    <row r="152" spans="15:20" x14ac:dyDescent="0.2">
      <c r="O152" s="1"/>
      <c r="P152" s="1"/>
      <c r="Q152" s="1"/>
      <c r="R152" s="1"/>
      <c r="S152" s="1"/>
      <c r="T152" s="1"/>
    </row>
    <row r="153" spans="15:20" x14ac:dyDescent="0.2">
      <c r="O153" s="1"/>
      <c r="P153" s="1"/>
      <c r="Q153" s="1"/>
      <c r="R153" s="1"/>
      <c r="S153" s="1"/>
      <c r="T153" s="1"/>
    </row>
    <row r="154" spans="15:20" x14ac:dyDescent="0.2">
      <c r="O154" s="1"/>
      <c r="P154" s="1"/>
      <c r="Q154" s="1"/>
      <c r="R154" s="1"/>
      <c r="S154" s="1"/>
      <c r="T154" s="1"/>
    </row>
    <row r="155" spans="15:20" x14ac:dyDescent="0.2">
      <c r="O155" s="1"/>
      <c r="P155" s="1"/>
      <c r="Q155" s="1"/>
      <c r="R155" s="1"/>
      <c r="S155" s="1"/>
      <c r="T155" s="1"/>
    </row>
    <row r="156" spans="15:20" x14ac:dyDescent="0.2">
      <c r="O156" s="1"/>
      <c r="P156" s="1"/>
      <c r="Q156" s="1"/>
      <c r="R156" s="1"/>
      <c r="S156" s="1"/>
      <c r="T156" s="1"/>
    </row>
    <row r="157" spans="15:20" x14ac:dyDescent="0.2">
      <c r="O157" s="1"/>
      <c r="P157" s="1"/>
      <c r="Q157" s="1"/>
      <c r="R157" s="1"/>
      <c r="S157" s="1"/>
      <c r="T157" s="1"/>
    </row>
    <row r="158" spans="15:20" x14ac:dyDescent="0.2">
      <c r="O158" s="1"/>
      <c r="P158" s="1"/>
      <c r="Q158" s="1"/>
      <c r="R158" s="1"/>
      <c r="S158" s="1"/>
      <c r="T158" s="1"/>
    </row>
    <row r="159" spans="15:20" x14ac:dyDescent="0.2">
      <c r="O159" s="1"/>
      <c r="P159" s="1"/>
      <c r="Q159" s="1"/>
      <c r="R159" s="1"/>
      <c r="S159" s="1"/>
      <c r="T159" s="1"/>
    </row>
    <row r="160" spans="15:20" x14ac:dyDescent="0.2">
      <c r="O160" s="1"/>
      <c r="P160" s="1"/>
      <c r="Q160" s="1"/>
      <c r="R160" s="1"/>
      <c r="S160" s="1"/>
      <c r="T160" s="1"/>
    </row>
  </sheetData>
  <phoneticPr fontId="7" type="noConversion"/>
  <pageMargins left="0.78740157499999996" right="0.78740157499999996" top="0.984251969" bottom="0.984251969" header="0.4921259845" footer="0.492125984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7"/>
  <sheetViews>
    <sheetView workbookViewId="0">
      <selection activeCell="G16" sqref="G16"/>
    </sheetView>
  </sheetViews>
  <sheetFormatPr defaultRowHeight="12.75" x14ac:dyDescent="0.2"/>
  <cols>
    <col min="2" max="2" width="18.7109375" customWidth="1"/>
    <col min="3" max="3" width="18.140625" customWidth="1"/>
    <col min="4" max="4" width="9.140625" hidden="1" customWidth="1"/>
    <col min="5" max="5" width="25.5703125" customWidth="1"/>
    <col min="6" max="6" width="19.140625" customWidth="1"/>
    <col min="7" max="7" width="25.140625" customWidth="1"/>
    <col min="8" max="8" width="16.28515625" customWidth="1"/>
  </cols>
  <sheetData>
    <row r="1" spans="1:13" ht="24" thickBot="1" x14ac:dyDescent="0.4">
      <c r="A1" s="1"/>
      <c r="B1" s="59" t="s">
        <v>40</v>
      </c>
      <c r="C1" s="60"/>
      <c r="D1" s="61"/>
      <c r="E1" s="61"/>
      <c r="F1" s="1"/>
      <c r="G1" s="1"/>
      <c r="H1" s="96"/>
      <c r="I1" s="96"/>
      <c r="J1" s="1"/>
      <c r="K1" s="1"/>
      <c r="L1" s="1"/>
    </row>
    <row r="2" spans="1:13" ht="13.5" thickBot="1" x14ac:dyDescent="0.25">
      <c r="A2" s="1"/>
      <c r="B2" s="2"/>
      <c r="C2" s="1"/>
      <c r="D2" s="1"/>
      <c r="E2" s="1"/>
      <c r="F2" s="1"/>
      <c r="G2" s="1"/>
      <c r="H2" s="96"/>
      <c r="I2" s="96"/>
      <c r="J2" s="1"/>
      <c r="K2" s="1"/>
      <c r="L2" s="1"/>
      <c r="M2" s="1"/>
    </row>
    <row r="3" spans="1:13" ht="29.25" customHeight="1" thickBot="1" x14ac:dyDescent="0.25">
      <c r="A3" s="1"/>
      <c r="B3" s="94" t="s">
        <v>22</v>
      </c>
      <c r="C3" s="258" t="s">
        <v>39</v>
      </c>
      <c r="D3" s="258" t="s">
        <v>41</v>
      </c>
      <c r="E3" s="258" t="s">
        <v>277</v>
      </c>
      <c r="F3" s="95" t="s">
        <v>47</v>
      </c>
      <c r="G3" s="1"/>
      <c r="H3" s="96"/>
      <c r="I3" s="96"/>
      <c r="J3" s="1"/>
      <c r="K3" s="1"/>
      <c r="L3" s="1"/>
      <c r="M3" s="1"/>
    </row>
    <row r="4" spans="1:13" ht="18.75" x14ac:dyDescent="0.25">
      <c r="A4" s="1"/>
      <c r="B4" s="62">
        <v>2001</v>
      </c>
      <c r="C4" s="63">
        <f>'Počet jezdců'!B4</f>
        <v>16</v>
      </c>
      <c r="D4" s="64">
        <f>[4]Účast!$B$10</f>
        <v>5</v>
      </c>
      <c r="E4" s="63">
        <v>5</v>
      </c>
      <c r="F4" s="65">
        <f>E4/C4</f>
        <v>0.3125</v>
      </c>
      <c r="G4" s="1"/>
      <c r="H4" s="96"/>
      <c r="I4" s="99"/>
      <c r="J4" s="35"/>
      <c r="K4" s="1"/>
      <c r="L4" s="1"/>
      <c r="M4" s="1"/>
    </row>
    <row r="5" spans="1:13" ht="18.75" x14ac:dyDescent="0.25">
      <c r="A5" s="1"/>
      <c r="B5" s="66">
        <v>2002</v>
      </c>
      <c r="C5" s="67">
        <v>22</v>
      </c>
      <c r="D5" s="64">
        <f>[5]Účast!$B$14</f>
        <v>9</v>
      </c>
      <c r="E5" s="67">
        <v>8</v>
      </c>
      <c r="F5" s="65">
        <f t="shared" ref="F5:F13" si="0">E5/C5</f>
        <v>0.36363636363636365</v>
      </c>
      <c r="G5" s="1"/>
      <c r="H5" s="96"/>
      <c r="I5" s="96"/>
      <c r="J5" s="1"/>
      <c r="K5" s="1"/>
      <c r="L5" s="1"/>
      <c r="M5" s="1"/>
    </row>
    <row r="6" spans="1:13" ht="18.75" x14ac:dyDescent="0.25">
      <c r="A6" s="1"/>
      <c r="B6" s="66">
        <v>2003</v>
      </c>
      <c r="C6" s="67">
        <f>'Počet jezdců'!D4</f>
        <v>30</v>
      </c>
      <c r="D6" s="64">
        <f>[6]Účast!$B$14</f>
        <v>9</v>
      </c>
      <c r="E6" s="67">
        <v>9</v>
      </c>
      <c r="F6" s="65">
        <f t="shared" si="0"/>
        <v>0.3</v>
      </c>
      <c r="G6" s="1"/>
      <c r="H6" s="96"/>
      <c r="I6" s="96"/>
      <c r="J6" s="1"/>
      <c r="K6" s="1"/>
      <c r="L6" s="1"/>
      <c r="M6" s="1"/>
    </row>
    <row r="7" spans="1:13" ht="18.75" x14ac:dyDescent="0.25">
      <c r="A7" s="1"/>
      <c r="B7" s="66">
        <v>2004</v>
      </c>
      <c r="C7" s="67">
        <f>'Počet jezdců'!E4</f>
        <v>36</v>
      </c>
      <c r="D7" s="64">
        <f>[7]Účast!$B$12</f>
        <v>6</v>
      </c>
      <c r="E7" s="67">
        <v>6</v>
      </c>
      <c r="F7" s="65">
        <f t="shared" si="0"/>
        <v>0.16666666666666666</v>
      </c>
      <c r="G7" s="1"/>
      <c r="H7" s="96"/>
      <c r="I7" s="96"/>
      <c r="J7" s="1"/>
      <c r="K7" s="1"/>
      <c r="L7" s="1"/>
      <c r="M7" s="1"/>
    </row>
    <row r="8" spans="1:13" ht="18.75" x14ac:dyDescent="0.25">
      <c r="A8" s="1"/>
      <c r="B8" s="66">
        <v>2005</v>
      </c>
      <c r="C8" s="67">
        <v>37</v>
      </c>
      <c r="D8" s="64">
        <v>10</v>
      </c>
      <c r="E8" s="67">
        <v>10</v>
      </c>
      <c r="F8" s="65">
        <f t="shared" si="0"/>
        <v>0.27027027027027029</v>
      </c>
      <c r="G8" s="1"/>
      <c r="H8" s="96"/>
      <c r="I8" s="96"/>
      <c r="J8" s="1"/>
      <c r="K8" s="1"/>
      <c r="L8" s="1"/>
      <c r="M8" s="1"/>
    </row>
    <row r="9" spans="1:13" ht="18.75" x14ac:dyDescent="0.25">
      <c r="A9" s="1"/>
      <c r="B9" s="66">
        <v>2006</v>
      </c>
      <c r="C9" s="67">
        <v>43</v>
      </c>
      <c r="D9" s="64">
        <v>8</v>
      </c>
      <c r="E9" s="67">
        <v>8</v>
      </c>
      <c r="F9" s="65">
        <f t="shared" si="0"/>
        <v>0.18604651162790697</v>
      </c>
      <c r="G9" s="1"/>
      <c r="H9" s="96"/>
      <c r="I9" s="96"/>
      <c r="J9" s="1"/>
      <c r="K9" s="1"/>
      <c r="L9" s="1"/>
      <c r="M9" s="1"/>
    </row>
    <row r="10" spans="1:13" ht="18.75" x14ac:dyDescent="0.25">
      <c r="A10" s="1"/>
      <c r="B10" s="66">
        <v>2007</v>
      </c>
      <c r="C10" s="67">
        <v>38</v>
      </c>
      <c r="D10" s="64">
        <v>9</v>
      </c>
      <c r="E10" s="67">
        <v>9</v>
      </c>
      <c r="F10" s="65">
        <f t="shared" si="0"/>
        <v>0.23684210526315788</v>
      </c>
      <c r="G10" s="1"/>
      <c r="H10" s="96"/>
      <c r="I10" s="96"/>
      <c r="J10" s="1"/>
      <c r="K10" s="1"/>
      <c r="L10" s="1"/>
      <c r="M10" s="1"/>
    </row>
    <row r="11" spans="1:13" ht="18.75" x14ac:dyDescent="0.25">
      <c r="A11" s="1"/>
      <c r="B11" s="66">
        <v>2008</v>
      </c>
      <c r="C11" s="67">
        <v>54</v>
      </c>
      <c r="D11" s="64">
        <v>12</v>
      </c>
      <c r="E11" s="67">
        <v>12</v>
      </c>
      <c r="F11" s="65">
        <f t="shared" si="0"/>
        <v>0.22222222222222221</v>
      </c>
      <c r="G11" s="1"/>
      <c r="H11" s="96"/>
      <c r="I11" s="96"/>
      <c r="J11" s="1"/>
      <c r="K11" s="1"/>
      <c r="L11" s="1"/>
      <c r="M11" s="1"/>
    </row>
    <row r="12" spans="1:13" ht="18.75" x14ac:dyDescent="0.25">
      <c r="A12" s="1"/>
      <c r="B12" s="66">
        <v>2009</v>
      </c>
      <c r="C12" s="67">
        <v>54</v>
      </c>
      <c r="D12" s="77">
        <v>15</v>
      </c>
      <c r="E12" s="67">
        <v>15</v>
      </c>
      <c r="F12" s="65">
        <f t="shared" si="0"/>
        <v>0.27777777777777779</v>
      </c>
      <c r="G12" s="1"/>
      <c r="H12" s="96"/>
      <c r="I12" s="96"/>
      <c r="J12" s="1"/>
      <c r="K12" s="1"/>
      <c r="L12" s="1"/>
      <c r="M12" s="1"/>
    </row>
    <row r="13" spans="1:13" ht="18.75" x14ac:dyDescent="0.25">
      <c r="A13" s="1"/>
      <c r="B13" s="66">
        <v>2010</v>
      </c>
      <c r="C13" s="67">
        <v>52</v>
      </c>
      <c r="D13" s="64"/>
      <c r="E13" s="67">
        <v>14</v>
      </c>
      <c r="F13" s="65">
        <f t="shared" si="0"/>
        <v>0.26923076923076922</v>
      </c>
      <c r="G13" s="1"/>
      <c r="H13" s="96"/>
      <c r="I13" s="96"/>
      <c r="J13" s="1"/>
      <c r="K13" s="1"/>
      <c r="L13" s="1"/>
      <c r="M13" s="1"/>
    </row>
    <row r="14" spans="1:13" ht="18.75" x14ac:dyDescent="0.25">
      <c r="A14" s="1"/>
      <c r="B14" s="66">
        <v>2011</v>
      </c>
      <c r="C14" s="67">
        <v>54</v>
      </c>
      <c r="D14" s="64"/>
      <c r="E14" s="67">
        <v>13</v>
      </c>
      <c r="F14" s="65">
        <f t="shared" ref="F14:F19" si="1">E14/C14</f>
        <v>0.24074074074074073</v>
      </c>
      <c r="G14" s="1"/>
      <c r="H14" s="96"/>
      <c r="I14" s="96"/>
      <c r="J14" s="1"/>
      <c r="K14" s="1"/>
      <c r="L14" s="1"/>
      <c r="M14" s="1"/>
    </row>
    <row r="15" spans="1:13" ht="18.75" x14ac:dyDescent="0.25">
      <c r="A15" s="1"/>
      <c r="B15" s="66">
        <v>2012</v>
      </c>
      <c r="C15" s="67">
        <v>47</v>
      </c>
      <c r="D15" s="64"/>
      <c r="E15" s="67">
        <v>15</v>
      </c>
      <c r="F15" s="65">
        <f t="shared" si="1"/>
        <v>0.31914893617021278</v>
      </c>
      <c r="G15" s="1"/>
      <c r="H15" s="96"/>
      <c r="I15" s="96"/>
      <c r="J15" s="1"/>
      <c r="K15" s="1"/>
      <c r="L15" s="1"/>
      <c r="M15" s="1"/>
    </row>
    <row r="16" spans="1:13" ht="18.75" x14ac:dyDescent="0.25">
      <c r="A16" s="1"/>
      <c r="B16" s="66">
        <v>2013</v>
      </c>
      <c r="C16" s="67">
        <f>'Počet jezdců'!$N$4</f>
        <v>49</v>
      </c>
      <c r="D16" s="64"/>
      <c r="E16" s="67">
        <v>14</v>
      </c>
      <c r="F16" s="65">
        <f t="shared" si="1"/>
        <v>0.2857142857142857</v>
      </c>
      <c r="G16" s="1"/>
      <c r="H16" s="96"/>
      <c r="I16" s="96"/>
      <c r="J16" s="1"/>
      <c r="K16" s="1"/>
      <c r="L16" s="1"/>
      <c r="M16" s="1"/>
    </row>
    <row r="17" spans="1:13" ht="18.75" x14ac:dyDescent="0.25">
      <c r="A17" s="1"/>
      <c r="B17" s="66">
        <v>2014</v>
      </c>
      <c r="C17" s="67">
        <f>'Počet jezdců'!O4</f>
        <v>44</v>
      </c>
      <c r="D17" s="64"/>
      <c r="E17" s="108">
        <v>18</v>
      </c>
      <c r="F17" s="107">
        <f t="shared" si="1"/>
        <v>0.40909090909090912</v>
      </c>
      <c r="G17" s="1"/>
      <c r="H17" s="96"/>
      <c r="I17" s="96"/>
      <c r="J17" s="1"/>
      <c r="K17" s="1"/>
      <c r="L17" s="1"/>
      <c r="M17" s="1"/>
    </row>
    <row r="18" spans="1:13" ht="18.75" x14ac:dyDescent="0.25">
      <c r="A18" s="1"/>
      <c r="B18" s="66">
        <v>2015</v>
      </c>
      <c r="C18" s="67">
        <v>48</v>
      </c>
      <c r="D18" s="64"/>
      <c r="E18" s="67">
        <v>15</v>
      </c>
      <c r="F18" s="65">
        <f t="shared" si="1"/>
        <v>0.3125</v>
      </c>
      <c r="G18" s="1"/>
      <c r="H18" s="96"/>
      <c r="I18" s="96"/>
      <c r="J18" s="1"/>
      <c r="K18" s="1"/>
      <c r="L18" s="1"/>
      <c r="M18" s="1"/>
    </row>
    <row r="19" spans="1:13" ht="18.75" x14ac:dyDescent="0.25">
      <c r="A19" s="1"/>
      <c r="B19" s="66">
        <v>2016</v>
      </c>
      <c r="C19" s="67">
        <v>44</v>
      </c>
      <c r="D19" s="64"/>
      <c r="E19" s="67">
        <v>17</v>
      </c>
      <c r="F19" s="65">
        <f t="shared" si="1"/>
        <v>0.38636363636363635</v>
      </c>
      <c r="G19" s="1"/>
      <c r="H19" s="96"/>
      <c r="I19" s="96"/>
      <c r="J19" s="1"/>
      <c r="K19" s="1"/>
      <c r="L19" s="1"/>
      <c r="M19" s="1"/>
    </row>
    <row r="20" spans="1:13" x14ac:dyDescent="0.2">
      <c r="A20" s="1"/>
      <c r="B20" s="1"/>
      <c r="C20" s="1"/>
      <c r="D20" s="1"/>
      <c r="E20" s="1"/>
      <c r="F20" s="1"/>
      <c r="G20" s="1"/>
      <c r="H20" s="96"/>
      <c r="I20" s="96"/>
      <c r="J20" s="1"/>
      <c r="K20" s="1"/>
      <c r="L20" s="1"/>
      <c r="M20" s="1"/>
    </row>
    <row r="21" spans="1:13" x14ac:dyDescent="0.2">
      <c r="A21" s="1"/>
      <c r="B21" s="1"/>
      <c r="C21" s="1"/>
      <c r="D21" s="1"/>
      <c r="E21" s="1"/>
      <c r="F21" s="1"/>
      <c r="G21" s="1"/>
      <c r="H21" s="96"/>
      <c r="I21" s="96"/>
      <c r="J21" s="1"/>
      <c r="K21" s="1"/>
      <c r="L21" s="1"/>
      <c r="M21" s="1"/>
    </row>
    <row r="22" spans="1:13" x14ac:dyDescent="0.2">
      <c r="A22" s="1"/>
      <c r="B22" s="1"/>
      <c r="C22" s="1"/>
      <c r="D22" s="1"/>
      <c r="E22" s="1"/>
      <c r="F22" s="1"/>
      <c r="G22" s="1"/>
      <c r="H22" s="96"/>
      <c r="I22" s="96"/>
      <c r="J22" s="1"/>
      <c r="K22" s="1"/>
      <c r="L22" s="1"/>
      <c r="M22" s="1"/>
    </row>
    <row r="23" spans="1:13" x14ac:dyDescent="0.2">
      <c r="A23" s="1"/>
      <c r="B23" s="1"/>
      <c r="C23" s="1"/>
      <c r="D23" s="1"/>
      <c r="E23" s="1"/>
      <c r="F23" s="1"/>
      <c r="G23" s="1"/>
      <c r="H23" s="96"/>
      <c r="I23" s="96"/>
      <c r="J23" s="1"/>
      <c r="K23" s="1"/>
      <c r="L23" s="1"/>
      <c r="M23" s="1"/>
    </row>
    <row r="24" spans="1:13" x14ac:dyDescent="0.2">
      <c r="A24" s="1"/>
      <c r="B24" s="1"/>
      <c r="C24" s="1"/>
      <c r="D24" s="1"/>
      <c r="E24" s="1"/>
      <c r="F24" s="1"/>
      <c r="G24" s="1"/>
      <c r="H24" s="96"/>
      <c r="I24" s="96"/>
      <c r="J24" s="1"/>
      <c r="K24" s="1"/>
      <c r="L24" s="1"/>
      <c r="M24" s="1"/>
    </row>
    <row r="25" spans="1:13" x14ac:dyDescent="0.2">
      <c r="A25" s="1"/>
      <c r="B25" s="1"/>
      <c r="C25" s="1"/>
      <c r="D25" s="1"/>
      <c r="E25" s="1"/>
      <c r="F25" s="1"/>
      <c r="G25" s="1"/>
      <c r="H25" s="96"/>
      <c r="I25" s="96"/>
      <c r="J25" s="1"/>
      <c r="K25" s="1"/>
      <c r="L25" s="1"/>
      <c r="M25" s="1"/>
    </row>
    <row r="26" spans="1:13" x14ac:dyDescent="0.2">
      <c r="A26" s="1"/>
      <c r="B26" s="1"/>
      <c r="C26" s="1"/>
      <c r="D26" s="1"/>
      <c r="E26" s="1"/>
      <c r="F26" s="1"/>
      <c r="G26" s="1"/>
      <c r="H26" s="96"/>
      <c r="I26" s="96"/>
      <c r="J26" s="1"/>
      <c r="K26" s="1"/>
      <c r="L26" s="1"/>
      <c r="M26" s="1"/>
    </row>
    <row r="27" spans="1:13" x14ac:dyDescent="0.2">
      <c r="A27" s="1"/>
      <c r="B27" s="1"/>
      <c r="C27" s="1"/>
      <c r="D27" s="1"/>
      <c r="E27" s="1"/>
      <c r="F27" s="1"/>
      <c r="G27" s="1"/>
      <c r="H27" s="96"/>
      <c r="I27" s="96"/>
      <c r="J27" s="1"/>
      <c r="K27" s="1"/>
      <c r="L27" s="1"/>
      <c r="M27" s="1"/>
    </row>
    <row r="28" spans="1:13" x14ac:dyDescent="0.2">
      <c r="A28" s="1"/>
      <c r="B28" s="1"/>
      <c r="C28" s="1"/>
      <c r="D28" s="1"/>
      <c r="E28" s="1"/>
      <c r="F28" s="1"/>
      <c r="G28" s="1"/>
      <c r="H28" s="96"/>
      <c r="I28" s="96"/>
      <c r="J28" s="1"/>
      <c r="K28" s="1"/>
      <c r="L28" s="1"/>
      <c r="M28" s="1"/>
    </row>
    <row r="29" spans="1:13" x14ac:dyDescent="0.2">
      <c r="A29" s="1"/>
      <c r="B29" s="1"/>
      <c r="C29" s="1"/>
      <c r="D29" s="1"/>
      <c r="E29" s="1"/>
      <c r="F29" s="1"/>
      <c r="G29" s="1"/>
      <c r="H29" s="96"/>
      <c r="I29" s="96"/>
      <c r="J29" s="1"/>
      <c r="K29" s="1"/>
      <c r="L29" s="1"/>
      <c r="M29" s="1"/>
    </row>
    <row r="30" spans="1:13" x14ac:dyDescent="0.2">
      <c r="A30" s="1"/>
      <c r="B30" s="1"/>
      <c r="C30" s="1"/>
      <c r="D30" s="1"/>
      <c r="E30" s="1"/>
      <c r="F30" s="1"/>
      <c r="G30" s="1"/>
      <c r="H30" s="96"/>
      <c r="I30" s="96"/>
      <c r="J30" s="1"/>
      <c r="K30" s="1"/>
      <c r="L30" s="1"/>
      <c r="M30" s="1"/>
    </row>
    <row r="31" spans="1:13" x14ac:dyDescent="0.2">
      <c r="A31" s="1"/>
      <c r="B31" s="1"/>
      <c r="C31" s="1"/>
      <c r="D31" s="1"/>
      <c r="E31" s="1"/>
      <c r="F31" s="1"/>
      <c r="G31" s="1"/>
      <c r="H31" s="96"/>
      <c r="I31" s="96"/>
      <c r="J31" s="1"/>
      <c r="K31" s="1"/>
      <c r="L31" s="1"/>
      <c r="M31" s="1"/>
    </row>
    <row r="32" spans="1:13" x14ac:dyDescent="0.2">
      <c r="A32" s="1"/>
      <c r="B32" s="1"/>
      <c r="C32" s="1"/>
      <c r="D32" s="1"/>
      <c r="E32" s="1"/>
      <c r="F32" s="1"/>
      <c r="G32" s="1"/>
      <c r="H32" s="96"/>
      <c r="I32" s="96"/>
      <c r="J32" s="1"/>
      <c r="K32" s="1"/>
      <c r="L32" s="1"/>
      <c r="M32" s="1"/>
    </row>
    <row r="33" spans="1:13" x14ac:dyDescent="0.2">
      <c r="A33" s="1"/>
      <c r="B33" s="1"/>
      <c r="C33" s="1"/>
      <c r="D33" s="1"/>
      <c r="E33" s="1"/>
      <c r="F33" s="1"/>
      <c r="G33" s="1"/>
      <c r="H33" s="96"/>
      <c r="I33" s="96"/>
      <c r="J33" s="1"/>
      <c r="K33" s="1"/>
      <c r="L33" s="1"/>
      <c r="M33" s="1"/>
    </row>
    <row r="34" spans="1:13" x14ac:dyDescent="0.2">
      <c r="A34" s="1"/>
      <c r="B34" s="1"/>
      <c r="C34" s="1"/>
      <c r="D34" s="1"/>
      <c r="E34" s="1"/>
      <c r="F34" s="1"/>
      <c r="G34" s="1"/>
      <c r="H34" s="96"/>
      <c r="I34" s="96"/>
      <c r="J34" s="1"/>
      <c r="K34" s="1"/>
      <c r="L34" s="1"/>
      <c r="M34" s="1"/>
    </row>
    <row r="35" spans="1:13" x14ac:dyDescent="0.2">
      <c r="A35" s="1"/>
      <c r="B35" s="1"/>
      <c r="C35" s="1"/>
      <c r="D35" s="1"/>
      <c r="E35" s="1"/>
      <c r="F35" s="1"/>
      <c r="G35" s="1"/>
      <c r="H35" s="96"/>
      <c r="I35" s="96"/>
      <c r="J35" s="1"/>
      <c r="K35" s="1"/>
      <c r="L35" s="1"/>
      <c r="M35" s="1"/>
    </row>
    <row r="36" spans="1:13" x14ac:dyDescent="0.2">
      <c r="A36" s="1"/>
      <c r="B36" s="1"/>
      <c r="C36" s="1"/>
      <c r="D36" s="1"/>
      <c r="E36" s="1"/>
      <c r="F36" s="1"/>
      <c r="G36" s="1"/>
      <c r="H36" s="96"/>
      <c r="I36" s="96"/>
      <c r="J36" s="1"/>
      <c r="K36" s="1"/>
      <c r="L36" s="1"/>
      <c r="M36" s="1"/>
    </row>
    <row r="37" spans="1:13" x14ac:dyDescent="0.2">
      <c r="A37" s="1"/>
      <c r="B37" s="1"/>
      <c r="C37" s="1"/>
      <c r="D37" s="1"/>
      <c r="E37" s="1"/>
      <c r="F37" s="1"/>
      <c r="G37" s="1"/>
      <c r="H37" s="96"/>
      <c r="I37" s="96"/>
      <c r="J37" s="1"/>
      <c r="K37" s="1"/>
      <c r="L37" s="1"/>
      <c r="M37" s="1"/>
    </row>
    <row r="38" spans="1:13" x14ac:dyDescent="0.2">
      <c r="A38" s="1"/>
      <c r="B38" s="1"/>
      <c r="C38" s="1"/>
      <c r="D38" s="1"/>
      <c r="E38" s="1"/>
      <c r="F38" s="1"/>
      <c r="G38" s="1"/>
      <c r="H38" s="96"/>
      <c r="I38" s="96"/>
      <c r="J38" s="1"/>
      <c r="K38" s="1"/>
      <c r="L38" s="1"/>
      <c r="M38" s="1"/>
    </row>
    <row r="39" spans="1:13" x14ac:dyDescent="0.2">
      <c r="A39" s="1"/>
      <c r="B39" s="1"/>
      <c r="C39" s="1"/>
      <c r="D39" s="1"/>
      <c r="E39" s="1"/>
      <c r="F39" s="1"/>
      <c r="G39" s="1"/>
      <c r="H39" s="96"/>
      <c r="I39" s="96"/>
      <c r="J39" s="1"/>
      <c r="K39" s="1"/>
      <c r="L39" s="1"/>
      <c r="M39" s="1"/>
    </row>
    <row r="40" spans="1:13" x14ac:dyDescent="0.2">
      <c r="A40" s="1"/>
      <c r="B40" s="1"/>
      <c r="C40" s="1"/>
      <c r="D40" s="1"/>
      <c r="E40" s="1"/>
      <c r="F40" s="1"/>
      <c r="G40" s="1"/>
      <c r="H40" s="96"/>
      <c r="I40" s="96"/>
      <c r="J40" s="1"/>
      <c r="K40" s="1"/>
      <c r="L40" s="1"/>
      <c r="M40" s="1"/>
    </row>
    <row r="41" spans="1:13" x14ac:dyDescent="0.2">
      <c r="A41" s="1"/>
      <c r="B41" s="1"/>
      <c r="C41" s="1"/>
      <c r="D41" s="1"/>
      <c r="E41" s="1"/>
      <c r="F41" s="1"/>
      <c r="G41" s="1"/>
      <c r="H41" s="96"/>
      <c r="I41" s="96"/>
      <c r="J41" s="1"/>
      <c r="K41" s="1"/>
      <c r="L41" s="1"/>
      <c r="M41" s="1"/>
    </row>
    <row r="42" spans="1:13" x14ac:dyDescent="0.2">
      <c r="A42" s="1"/>
      <c r="B42" s="1"/>
      <c r="C42" s="1"/>
      <c r="D42" s="1"/>
      <c r="E42" s="1"/>
      <c r="F42" s="1"/>
      <c r="G42" s="1"/>
      <c r="H42" s="96"/>
      <c r="I42" s="96"/>
      <c r="J42" s="1"/>
      <c r="K42" s="1"/>
      <c r="L42" s="1"/>
      <c r="M42" s="1"/>
    </row>
    <row r="43" spans="1:13" x14ac:dyDescent="0.2">
      <c r="A43" s="1"/>
      <c r="B43" s="1"/>
      <c r="C43" s="1"/>
      <c r="D43" s="1"/>
      <c r="E43" s="1"/>
      <c r="F43" s="1"/>
      <c r="G43" s="1"/>
      <c r="H43" s="96"/>
      <c r="I43" s="96"/>
      <c r="J43" s="1"/>
      <c r="K43" s="1"/>
      <c r="L43" s="1"/>
      <c r="M43" s="1"/>
    </row>
    <row r="44" spans="1:13" x14ac:dyDescent="0.2">
      <c r="A44" s="1"/>
      <c r="B44" s="1"/>
      <c r="C44" s="1"/>
      <c r="D44" s="1"/>
      <c r="E44" s="1"/>
      <c r="F44" s="1"/>
      <c r="G44" s="1"/>
      <c r="H44" s="96"/>
      <c r="I44" s="96"/>
      <c r="J44" s="1"/>
      <c r="K44" s="1"/>
      <c r="L44" s="1"/>
      <c r="M44" s="1"/>
    </row>
    <row r="45" spans="1:13" x14ac:dyDescent="0.2">
      <c r="A45" s="1"/>
      <c r="B45" s="1"/>
      <c r="C45" s="1"/>
      <c r="D45" s="1"/>
      <c r="E45" s="1"/>
      <c r="F45" s="1"/>
      <c r="G45" s="1"/>
      <c r="H45" s="96"/>
      <c r="I45" s="96"/>
      <c r="J45" s="1"/>
      <c r="K45" s="1"/>
      <c r="L45" s="1"/>
      <c r="M45" s="1"/>
    </row>
    <row r="46" spans="1:13" x14ac:dyDescent="0.2">
      <c r="A46" s="1"/>
      <c r="B46" s="1"/>
      <c r="C46" s="1"/>
      <c r="D46" s="1"/>
      <c r="E46" s="1"/>
      <c r="F46" s="1"/>
      <c r="G46" s="1"/>
      <c r="H46" s="96"/>
      <c r="I46" s="96"/>
      <c r="J46" s="1"/>
      <c r="K46" s="1"/>
      <c r="L46" s="1"/>
      <c r="M46" s="1"/>
    </row>
    <row r="47" spans="1:13" x14ac:dyDescent="0.2">
      <c r="A47" s="1"/>
      <c r="B47" s="1"/>
      <c r="C47" s="1"/>
      <c r="D47" s="1"/>
      <c r="E47" s="1"/>
      <c r="F47" s="1"/>
      <c r="G47" s="1"/>
      <c r="H47" s="96"/>
      <c r="I47" s="96"/>
      <c r="J47" s="1"/>
      <c r="K47" s="1"/>
      <c r="L47" s="1"/>
      <c r="M47" s="1"/>
    </row>
    <row r="48" spans="1:13" x14ac:dyDescent="0.2">
      <c r="A48" s="1"/>
      <c r="B48" s="1"/>
      <c r="C48" s="1"/>
      <c r="D48" s="1"/>
      <c r="E48" s="1"/>
      <c r="F48" s="1"/>
      <c r="G48" s="1"/>
      <c r="H48" s="96"/>
      <c r="I48" s="96"/>
      <c r="J48" s="1"/>
      <c r="K48" s="1"/>
      <c r="L48" s="1"/>
      <c r="M48" s="1"/>
    </row>
    <row r="49" spans="1:13" x14ac:dyDescent="0.2">
      <c r="A49" s="1"/>
      <c r="B49" s="1"/>
      <c r="C49" s="1"/>
      <c r="D49" s="1"/>
      <c r="E49" s="1"/>
      <c r="F49" s="1"/>
      <c r="G49" s="1"/>
      <c r="H49" s="96"/>
      <c r="I49" s="96"/>
      <c r="J49" s="1"/>
      <c r="K49" s="1"/>
      <c r="L49" s="1"/>
      <c r="M49" s="1"/>
    </row>
    <row r="50" spans="1:13" x14ac:dyDescent="0.2">
      <c r="A50" s="1"/>
      <c r="B50" s="1"/>
      <c r="C50" s="1"/>
      <c r="D50" s="1"/>
      <c r="E50" s="1"/>
      <c r="F50" s="1"/>
      <c r="G50" s="1"/>
      <c r="H50" s="96"/>
      <c r="I50" s="96"/>
      <c r="J50" s="1"/>
      <c r="K50" s="1"/>
      <c r="L50" s="1"/>
      <c r="M50" s="1"/>
    </row>
    <row r="51" spans="1:13" x14ac:dyDescent="0.2">
      <c r="A51" s="1"/>
      <c r="B51" s="1"/>
      <c r="C51" s="1"/>
      <c r="D51" s="1"/>
      <c r="E51" s="1"/>
      <c r="F51" s="1"/>
      <c r="G51" s="1"/>
      <c r="H51" s="96"/>
      <c r="I51" s="96"/>
      <c r="J51" s="1"/>
      <c r="K51" s="1"/>
      <c r="L51" s="1"/>
      <c r="M51" s="1"/>
    </row>
    <row r="52" spans="1:13" x14ac:dyDescent="0.2">
      <c r="A52" s="1"/>
      <c r="B52" s="1"/>
      <c r="C52" s="1"/>
      <c r="D52" s="1"/>
      <c r="E52" s="1"/>
      <c r="F52" s="1"/>
      <c r="G52" s="1"/>
      <c r="H52" s="96"/>
      <c r="I52" s="96"/>
      <c r="J52" s="1"/>
      <c r="K52" s="1"/>
      <c r="L52" s="1"/>
      <c r="M52" s="1"/>
    </row>
    <row r="53" spans="1:13" x14ac:dyDescent="0.2">
      <c r="A53" s="1"/>
      <c r="B53" s="1"/>
      <c r="C53" s="1"/>
      <c r="D53" s="1"/>
      <c r="E53" s="1"/>
      <c r="F53" s="1"/>
      <c r="G53" s="1"/>
      <c r="H53" s="96"/>
      <c r="I53" s="96"/>
      <c r="J53" s="1"/>
      <c r="K53" s="1"/>
      <c r="L53" s="1"/>
      <c r="M53" s="1"/>
    </row>
    <row r="54" spans="1:13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1:13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1:13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1:13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1:13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1:13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3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1:13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3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1:13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1:13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1:13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1:13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1:13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1:13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1:13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1:13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1:13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1:13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1:13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1:13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1:13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1:13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1:13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1:13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1:13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1:13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3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3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1:13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1:13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1:13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1:13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1:13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1:13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1:13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1:13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1:13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1:13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1:13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1:13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1:13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1:13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1:13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1:13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1:13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1:13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1:13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1:13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1:13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1:13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1:13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1:13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1:13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1:13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1:13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1:13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1:13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1:13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1:13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1:13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1:13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1:13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1:13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1:13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1:13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1:13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1:13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1:13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1:13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1:13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1:13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1:13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1:13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1:13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1:13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1:13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1:13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1:13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1:13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1:13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1:13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1:13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1:13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1:13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1:13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1:13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1:13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1:13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1:13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1:13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1:13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1:13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1:13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1:13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1:13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1:13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1:13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1:13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1:13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1:13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1:13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1:13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1:13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1:13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1:13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1:13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1:13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1:13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1:13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1:13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1:13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1:13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1:13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1:13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1:13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1:13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1:13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1:13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1:13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1:13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1:13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1:13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1:13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1:13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1:13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1:13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1:13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1:13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1:13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1:13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1:13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1:13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1:13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1:13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1:13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1:13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1:13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1:13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1:13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1:13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1:13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1:13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1:13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1:13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1:13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1:13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1:13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1:13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1:13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1:13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1:13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1:13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1:13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1:13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1:13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1:13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1:13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1:13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1:13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1:13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1:13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1:13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1:13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1:13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1:13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1:13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1:13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1:13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1:13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1:13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1:13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1:13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1:13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1:13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1:13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1:13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1:13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1:13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1:13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1:13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1:13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1:13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1:13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1:13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1:13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1:13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1:13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1:13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1:13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1:13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1:13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1:13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1:13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1:13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1:13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1:13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1:13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1:13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1:13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1:13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1:13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1:13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1:13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1:13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1:13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1:13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1:13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1:13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1:13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1:13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1:13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1:13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1:13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1:13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1:13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1:13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1:13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1:13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1:13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1:13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1:13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1:13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1:13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1:13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1:13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1:13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1:13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1:13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1:13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1:13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1:13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1:13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1:13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1:13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1:13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1:13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1:13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1:13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1:13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1:13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1:13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1:13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1:13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1:13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1:13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1:13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1:13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1:13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1:13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1:13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1:13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1:13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1:13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1:13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1:13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1:13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1:13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1:13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1:13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1:13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1:13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1:13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1:13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1:13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1:13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1:13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1:13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1:13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1:13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1:13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1:13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1:13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1:13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1:13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1:13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1:13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1:13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1:13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1:13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1:13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1:13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1:13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1:13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1:13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1:13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1:13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1:13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1:13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1:13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1:13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1:13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1:13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1:13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1:13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1:13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1:13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1:13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1:13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1:13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1:13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1:13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1:13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1:13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1:13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1:13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1:13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1:13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1:13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1:13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1:13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1:13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1:13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1:13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1:13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1:13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1:13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1:13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1:13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1:13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1:13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1:13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1:13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1:13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1:13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1:13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1:13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1:13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1:13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1:13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1:13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1:13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1:13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1:13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1:13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1:13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1:13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1:13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1:13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1:13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1:13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1:13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1:13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1:13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1:13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1:13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1:13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1:13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1:13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1:13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1:13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1:13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1:13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1:13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1:13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1:13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1:13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1:13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1:13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1:13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1:13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1:13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1:13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1:13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1:13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1:13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1:13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1:13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1:13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1:13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1:13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1:13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1:13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1:13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1:13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1:13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1:13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1:13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1:13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1:13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1:13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1:13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1:13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1:13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1:13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1:13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1:13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1:13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1:13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1:13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1:13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1:13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1:13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1:13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1:13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1:13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1:13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1:13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1:13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1:13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1:13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1:13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1:13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1:13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1:13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1:13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1:13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1:13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1:13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1:13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1:13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1:13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1:13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1:13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1:13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1:13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1:13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1:13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1:13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1:13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1:13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1:13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1:13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1:13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1:13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1:13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1:13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1:13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1:13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1:13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1:13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1:13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1:13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1:13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1:13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1:13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1:13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1:13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1:13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1:13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1:13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1:13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1:13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1:13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1:13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1:13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1:13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1:13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1:13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1:13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1:13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1:13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1:13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1:13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1:13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1:13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1:13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1:13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1:13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1:13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1:13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1:13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1:13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1:13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1:13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1:13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1:13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1:13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1:13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1:13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1:13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1:13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1:13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1:13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1:13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1:13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1:13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1:13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1:13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1:13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1:13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1:13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1:13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1:13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1:13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1:13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1:13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1:13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1:13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1:13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1:13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1:13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1:13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1:13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1:13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1:13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1:13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1:13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1:13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1:13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1:13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1:13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1:13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1:13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1:13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1:13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1:13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1:13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1:13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1:13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1:13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1:13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1:13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1:13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1:13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1:13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1:13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1:13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1:13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1:13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1:13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1:13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1:13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1:13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1:13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1:13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1:13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1:13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1:13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1:13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1:13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1:13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1:13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1:13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1:13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1:13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1:13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1:13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1:13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1:13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1:13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1:13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1:13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1:13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1:13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1:13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1:13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1:13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1:13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1:13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1:13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1:13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1:13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1:13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1:13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1:13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1:13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1:13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1:13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1:13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1:13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1:13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1:13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1:13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1:13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1:13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1:13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1:13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1:13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1:13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1:13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1:13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1:13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1:13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1:13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1:13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1:13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1:13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1:13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1:13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1:13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1:13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1:13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1:13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1:13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1:13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1:13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1:13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1:13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1:13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1:13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1:13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1:13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1:13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1:13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1:13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1:13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1:13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1:13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1:13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1:13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1:13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1:13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1:13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1:13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1:13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1:13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1:13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1:13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1:13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1:13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1:13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1:13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1:13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1:13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1:13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1:13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1:13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1:13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1:13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1:13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1:13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1:13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1:13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1:13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1:13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1:13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1:13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1:13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1:13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1:13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1:13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1:13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1:13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1:13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1:13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1:13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1:13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1:13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1:13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1:13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1:13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1:13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1:13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1:13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1:13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1:13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1:13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1:13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1:13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1:13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1:13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1:13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1:13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1:13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1:13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1:13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1:13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1:13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1:13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1:13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1:13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1:13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1:13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1:13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1:13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1:13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1:13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1:13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1:13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1:13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1:13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1:13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1:13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1:13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1:13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1:13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1:13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1:13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1:13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1:13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1:13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1:13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1:13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1:13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1:13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1:13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1:13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1:13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1:13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1:13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1:13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1:13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1:13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1:13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1:13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1:13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1:13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1:13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1:13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1:13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1:13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1:13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1:13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1:13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1:13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1:13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1:13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1:13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1:13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1:13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1:13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1:13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1:13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1:13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1:13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1:13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1:13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1:13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1:13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1:13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1:13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1:13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1:13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1:13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1:13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1:13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1:13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1:13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1:13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1:13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1:13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1:13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1:13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1:13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1:13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1:13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1:13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1:13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1:13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1:13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1:13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1:13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1:13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1:13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1:13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1:13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1:13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1:13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1:13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1:13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1:13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1:13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1:13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1:13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1:13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1:13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1:13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1:13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1:13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1:13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1:13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1:13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1:13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1:13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1:13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1:13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1:13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1:13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1:13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1:13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1:13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1:13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1:13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1:13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1:13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1:13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1:13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1:13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1:13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1:13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1:13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1:13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1:13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1:13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1:13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1:13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1:13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1:13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1:13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1:13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1:13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1:13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1:13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1:13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1:13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1:13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1:13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1:13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1:13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1:13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1:13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1:13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1:13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1:13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1:13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1:13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1:13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1:13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1:13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1:13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1:13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1:13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1:13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1:13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1:13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1:13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1:13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1:13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1:13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1:13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1:13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1:13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1:13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1:13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1:13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1:13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1:13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1:13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1:13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1:13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1:13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1:13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1:13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1:13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1:13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1:13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1:13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1:13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1:13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1:13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1:13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1:13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1:13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1:13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1:13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1:13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1:13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1:13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1:13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1:13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1:13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1:13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1:13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1:13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1:13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1:13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1:13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1:13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1:13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1:13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1:13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1:13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1:13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1:13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1:13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1:13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1:13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1:13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1:13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1:13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1:13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1:13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1:13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1:13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1:13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1:13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1:13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1:13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1:13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1:13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1:13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1:13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1:13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1:13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1:13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1:13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1:13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1:13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1:13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1:13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1:13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1:13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1:13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1:13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1:13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1:13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1:13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1:13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1:13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1:13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1:13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1:13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1:13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1:13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1:13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1:13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1:13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1:13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1:13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1:13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1:13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1:13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1:13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1:13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1:13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1:13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1:13" x14ac:dyDescent="0.2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1:13" x14ac:dyDescent="0.2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1:13" x14ac:dyDescent="0.2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1:13" x14ac:dyDescent="0.2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1:13" x14ac:dyDescent="0.2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1:13" x14ac:dyDescent="0.2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1:13" x14ac:dyDescent="0.2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1:13" x14ac:dyDescent="0.2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1:13" x14ac:dyDescent="0.2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1:13" x14ac:dyDescent="0.2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1:13" x14ac:dyDescent="0.2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1:13" x14ac:dyDescent="0.2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1:13" x14ac:dyDescent="0.2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1:13" x14ac:dyDescent="0.2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1:13" x14ac:dyDescent="0.2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1:13" x14ac:dyDescent="0.2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1:13" x14ac:dyDescent="0.2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1:13" x14ac:dyDescent="0.2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1:13" x14ac:dyDescent="0.2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1:13" x14ac:dyDescent="0.2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1:13" x14ac:dyDescent="0.2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1:13" x14ac:dyDescent="0.2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1:13" x14ac:dyDescent="0.2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1:13" x14ac:dyDescent="0.2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1:13" x14ac:dyDescent="0.2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1:13" x14ac:dyDescent="0.2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1:13" x14ac:dyDescent="0.2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1:13" x14ac:dyDescent="0.2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  <row r="1002" spans="1:13" x14ac:dyDescent="0.2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</row>
    <row r="1003" spans="1:13" x14ac:dyDescent="0.2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</row>
    <row r="1004" spans="1:13" x14ac:dyDescent="0.2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</row>
    <row r="1005" spans="1:13" x14ac:dyDescent="0.2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</row>
    <row r="1006" spans="1:13" x14ac:dyDescent="0.2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</row>
    <row r="1007" spans="1:13" x14ac:dyDescent="0.2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</row>
  </sheetData>
  <phoneticPr fontId="7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15</vt:i4>
      </vt:variant>
      <vt:variant>
        <vt:lpstr>grafy</vt:lpstr>
      </vt:variant>
      <vt:variant>
        <vt:i4>3</vt:i4>
      </vt:variant>
    </vt:vector>
  </HeadingPairs>
  <TitlesOfParts>
    <vt:vector size="18" baseType="lpstr">
      <vt:lpstr>Úvod</vt:lpstr>
      <vt:lpstr>Počet etap</vt:lpstr>
      <vt:lpstr>Počet km</vt:lpstr>
      <vt:lpstr>Nastoupané m celkem</vt:lpstr>
      <vt:lpstr>Nejvíce m v etapě</vt:lpstr>
      <vt:lpstr>Teploty</vt:lpstr>
      <vt:lpstr>Počet jezdců</vt:lpstr>
      <vt:lpstr>Průměrný počet jezdců v etapě</vt:lpstr>
      <vt:lpstr>Počet jezdců nad 50%</vt:lpstr>
      <vt:lpstr>Počet 1000</vt:lpstr>
      <vt:lpstr>"1000"</vt:lpstr>
      <vt:lpstr>Rychlostní průměr</vt:lpstr>
      <vt:lpstr>Trackmakers</vt:lpstr>
      <vt:lpstr>Historie účasti</vt:lpstr>
      <vt:lpstr>Vítězové Ceny nej pilníka</vt:lpstr>
      <vt:lpstr>Graf počtu km </vt:lpstr>
      <vt:lpstr>Průměrný počet v etapě graf</vt:lpstr>
      <vt:lpstr>Graf historie</vt:lpstr>
    </vt:vector>
  </TitlesOfParts>
  <Company>Transgas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Pour</dc:creator>
  <cp:lastModifiedBy>Mares Jan</cp:lastModifiedBy>
  <cp:lastPrinted>2016-11-02T21:49:18Z</cp:lastPrinted>
  <dcterms:created xsi:type="dcterms:W3CDTF">2004-10-20T12:32:26Z</dcterms:created>
  <dcterms:modified xsi:type="dcterms:W3CDTF">2016-11-03T07:43:49Z</dcterms:modified>
</cp:coreProperties>
</file>